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5" yWindow="2160" windowWidth="9375" windowHeight="4890" tabRatio="731" activeTab="1"/>
  </bookViews>
  <sheets>
    <sheet name="Entrate" sheetId="2" r:id="rId1"/>
    <sheet name="Spese" sheetId="11" r:id="rId2"/>
  </sheets>
  <calcPr calcId="125725"/>
</workbook>
</file>

<file path=xl/calcChain.xml><?xml version="1.0" encoding="utf-8"?>
<calcChain xmlns="http://schemas.openxmlformats.org/spreadsheetml/2006/main">
  <c r="BU55" i="11"/>
  <c r="BV55"/>
  <c r="BW55"/>
  <c r="BV54"/>
  <c r="BW54"/>
  <c r="BU54"/>
  <c r="BV50"/>
  <c r="BV51" s="1"/>
  <c r="BW50"/>
  <c r="BU50"/>
  <c r="BU44"/>
  <c r="BV44"/>
  <c r="BW44"/>
  <c r="BU45"/>
  <c r="BV45"/>
  <c r="BW45"/>
  <c r="BU46"/>
  <c r="BV46"/>
  <c r="BW46"/>
  <c r="BV43"/>
  <c r="BW43"/>
  <c r="BU43"/>
  <c r="BV36"/>
  <c r="BW36"/>
  <c r="BV37"/>
  <c r="BW37"/>
  <c r="BV38"/>
  <c r="BW38"/>
  <c r="BV39"/>
  <c r="BW39"/>
  <c r="BU37"/>
  <c r="BU38"/>
  <c r="BU39"/>
  <c r="BU36"/>
  <c r="BV28"/>
  <c r="BW28"/>
  <c r="BV29"/>
  <c r="BW29"/>
  <c r="BV30"/>
  <c r="BW30"/>
  <c r="BV31"/>
  <c r="BW31"/>
  <c r="BV32"/>
  <c r="BW32"/>
  <c r="BU29"/>
  <c r="BU30"/>
  <c r="BU31"/>
  <c r="BU32"/>
  <c r="BU28"/>
  <c r="BV15"/>
  <c r="BW15"/>
  <c r="BV16"/>
  <c r="BW16"/>
  <c r="BV17"/>
  <c r="BW17"/>
  <c r="BV18"/>
  <c r="BW18"/>
  <c r="BV19"/>
  <c r="BW19"/>
  <c r="BV20"/>
  <c r="BW20"/>
  <c r="BV21"/>
  <c r="BW21"/>
  <c r="BV22"/>
  <c r="BW22"/>
  <c r="BV23"/>
  <c r="BW23"/>
  <c r="BV24"/>
  <c r="BW24"/>
  <c r="BU16"/>
  <c r="BU17"/>
  <c r="BU18"/>
  <c r="BU19"/>
  <c r="BU20"/>
  <c r="BU21"/>
  <c r="BU22"/>
  <c r="BU23"/>
  <c r="BU24"/>
  <c r="BU15"/>
  <c r="BS56"/>
  <c r="BR56"/>
  <c r="BQ56"/>
  <c r="BP56"/>
  <c r="BO56"/>
  <c r="BN56"/>
  <c r="BM56"/>
  <c r="BL56"/>
  <c r="BK56"/>
  <c r="BS51"/>
  <c r="BR51"/>
  <c r="BQ51"/>
  <c r="BP51"/>
  <c r="BO51"/>
  <c r="BN51"/>
  <c r="BM51"/>
  <c r="BL51"/>
  <c r="BK51"/>
  <c r="BS47"/>
  <c r="BR47"/>
  <c r="BQ47"/>
  <c r="BP47"/>
  <c r="BO47"/>
  <c r="BN47"/>
  <c r="BM47"/>
  <c r="BL47"/>
  <c r="BK47"/>
  <c r="BS40"/>
  <c r="BR40"/>
  <c r="BQ40"/>
  <c r="BP40"/>
  <c r="BO40"/>
  <c r="BN40"/>
  <c r="BM40"/>
  <c r="BL40"/>
  <c r="BK40"/>
  <c r="BS33"/>
  <c r="BR33"/>
  <c r="BQ33"/>
  <c r="BP33"/>
  <c r="BO33"/>
  <c r="BN33"/>
  <c r="BM33"/>
  <c r="BL33"/>
  <c r="BK33"/>
  <c r="BS25"/>
  <c r="BR25"/>
  <c r="BQ25"/>
  <c r="BP25"/>
  <c r="BO25"/>
  <c r="BN25"/>
  <c r="BM25"/>
  <c r="BL25"/>
  <c r="BK25"/>
  <c r="BJ56"/>
  <c r="BI56"/>
  <c r="BH56"/>
  <c r="BG56"/>
  <c r="BF56"/>
  <c r="BE56"/>
  <c r="BD56"/>
  <c r="BC56"/>
  <c r="BB56"/>
  <c r="BA56"/>
  <c r="AZ56"/>
  <c r="AY56"/>
  <c r="AX56"/>
  <c r="AW56"/>
  <c r="AV56"/>
  <c r="BJ51"/>
  <c r="BI51"/>
  <c r="BH51"/>
  <c r="BG51"/>
  <c r="BF51"/>
  <c r="BE51"/>
  <c r="BD51"/>
  <c r="BC51"/>
  <c r="BB51"/>
  <c r="BA51"/>
  <c r="AZ51"/>
  <c r="AY51"/>
  <c r="AX51"/>
  <c r="AW51"/>
  <c r="AV51"/>
  <c r="BJ47"/>
  <c r="BI47"/>
  <c r="BH47"/>
  <c r="BG47"/>
  <c r="BF47"/>
  <c r="BE47"/>
  <c r="BD47"/>
  <c r="BC47"/>
  <c r="BB47"/>
  <c r="BA47"/>
  <c r="AZ47"/>
  <c r="AY47"/>
  <c r="AX47"/>
  <c r="AW47"/>
  <c r="AV47"/>
  <c r="BJ40"/>
  <c r="BI40"/>
  <c r="BH40"/>
  <c r="BG40"/>
  <c r="BF40"/>
  <c r="BE40"/>
  <c r="BD40"/>
  <c r="BC40"/>
  <c r="BB40"/>
  <c r="BA40"/>
  <c r="AZ40"/>
  <c r="AY40"/>
  <c r="AX40"/>
  <c r="AW40"/>
  <c r="AV40"/>
  <c r="BJ33"/>
  <c r="BI33"/>
  <c r="BH33"/>
  <c r="BG33"/>
  <c r="BF33"/>
  <c r="BE33"/>
  <c r="BD33"/>
  <c r="BC33"/>
  <c r="BB33"/>
  <c r="BA33"/>
  <c r="AZ33"/>
  <c r="AY33"/>
  <c r="AX33"/>
  <c r="AW33"/>
  <c r="AV33"/>
  <c r="BJ25"/>
  <c r="BI25"/>
  <c r="BH25"/>
  <c r="BG25"/>
  <c r="BF25"/>
  <c r="BE25"/>
  <c r="BD25"/>
  <c r="BC25"/>
  <c r="BB25"/>
  <c r="BA25"/>
  <c r="AZ25"/>
  <c r="AY25"/>
  <c r="AX25"/>
  <c r="AW25"/>
  <c r="AV25"/>
  <c r="AU56"/>
  <c r="AT56"/>
  <c r="AS56"/>
  <c r="AR56"/>
  <c r="AQ56"/>
  <c r="AP56"/>
  <c r="AO56"/>
  <c r="AN56"/>
  <c r="AM56"/>
  <c r="AL56"/>
  <c r="AK56"/>
  <c r="AJ56"/>
  <c r="AI56"/>
  <c r="AH56"/>
  <c r="AG56"/>
  <c r="AU51"/>
  <c r="AT51"/>
  <c r="AS51"/>
  <c r="AR51"/>
  <c r="AQ51"/>
  <c r="AP51"/>
  <c r="AO51"/>
  <c r="AN51"/>
  <c r="AM51"/>
  <c r="AL51"/>
  <c r="AK51"/>
  <c r="AJ51"/>
  <c r="AI51"/>
  <c r="AH51"/>
  <c r="AG51"/>
  <c r="AU47"/>
  <c r="AT47"/>
  <c r="AS47"/>
  <c r="AR47"/>
  <c r="AQ47"/>
  <c r="AP47"/>
  <c r="AO47"/>
  <c r="AN47"/>
  <c r="AM47"/>
  <c r="AL47"/>
  <c r="AK47"/>
  <c r="AJ47"/>
  <c r="AI47"/>
  <c r="AH47"/>
  <c r="AG47"/>
  <c r="AU40"/>
  <c r="AT40"/>
  <c r="AS40"/>
  <c r="AR40"/>
  <c r="AQ40"/>
  <c r="AP40"/>
  <c r="AO40"/>
  <c r="AN40"/>
  <c r="AM40"/>
  <c r="AL40"/>
  <c r="AK40"/>
  <c r="AJ40"/>
  <c r="AI40"/>
  <c r="AH40"/>
  <c r="AG40"/>
  <c r="AU33"/>
  <c r="AT33"/>
  <c r="AS33"/>
  <c r="AR33"/>
  <c r="AQ33"/>
  <c r="AP33"/>
  <c r="AO33"/>
  <c r="AN33"/>
  <c r="AM33"/>
  <c r="AL33"/>
  <c r="AK33"/>
  <c r="AJ33"/>
  <c r="AI33"/>
  <c r="AH33"/>
  <c r="AG33"/>
  <c r="AU25"/>
  <c r="AT25"/>
  <c r="AS25"/>
  <c r="AR25"/>
  <c r="AQ25"/>
  <c r="AP25"/>
  <c r="AO25"/>
  <c r="AN25"/>
  <c r="AM25"/>
  <c r="AL25"/>
  <c r="AK25"/>
  <c r="AJ25"/>
  <c r="AI25"/>
  <c r="AH25"/>
  <c r="AG25"/>
  <c r="AF56"/>
  <c r="AE56"/>
  <c r="AD56"/>
  <c r="AC56"/>
  <c r="AB56"/>
  <c r="AA56"/>
  <c r="Z56"/>
  <c r="Y56"/>
  <c r="X56"/>
  <c r="W56"/>
  <c r="V56"/>
  <c r="U56"/>
  <c r="T56"/>
  <c r="S56"/>
  <c r="R56"/>
  <c r="AF51"/>
  <c r="AE51"/>
  <c r="AD51"/>
  <c r="AC51"/>
  <c r="AB51"/>
  <c r="AA51"/>
  <c r="Z51"/>
  <c r="Y51"/>
  <c r="X51"/>
  <c r="W51"/>
  <c r="V51"/>
  <c r="U51"/>
  <c r="T51"/>
  <c r="S51"/>
  <c r="R51"/>
  <c r="AF47"/>
  <c r="AE47"/>
  <c r="AD47"/>
  <c r="AC47"/>
  <c r="AB47"/>
  <c r="AA47"/>
  <c r="Z47"/>
  <c r="Y47"/>
  <c r="X47"/>
  <c r="W47"/>
  <c r="V47"/>
  <c r="U47"/>
  <c r="T47"/>
  <c r="S47"/>
  <c r="R47"/>
  <c r="AF40"/>
  <c r="AE40"/>
  <c r="AD40"/>
  <c r="AC40"/>
  <c r="AB40"/>
  <c r="AA40"/>
  <c r="Z40"/>
  <c r="Y40"/>
  <c r="X40"/>
  <c r="W40"/>
  <c r="V40"/>
  <c r="U40"/>
  <c r="T40"/>
  <c r="S40"/>
  <c r="R40"/>
  <c r="AF33"/>
  <c r="AE33"/>
  <c r="AD33"/>
  <c r="AC33"/>
  <c r="AB33"/>
  <c r="AA33"/>
  <c r="Z33"/>
  <c r="Y33"/>
  <c r="X33"/>
  <c r="W33"/>
  <c r="V33"/>
  <c r="U33"/>
  <c r="T33"/>
  <c r="S33"/>
  <c r="R33"/>
  <c r="AF25"/>
  <c r="AE25"/>
  <c r="AD25"/>
  <c r="AC25"/>
  <c r="AB25"/>
  <c r="AA25"/>
  <c r="Z25"/>
  <c r="Y25"/>
  <c r="X25"/>
  <c r="W25"/>
  <c r="V25"/>
  <c r="U25"/>
  <c r="T25"/>
  <c r="S25"/>
  <c r="R25"/>
  <c r="Q56"/>
  <c r="P56"/>
  <c r="O56"/>
  <c r="N56"/>
  <c r="M56"/>
  <c r="L56"/>
  <c r="K56"/>
  <c r="J56"/>
  <c r="I56"/>
  <c r="H56"/>
  <c r="G56"/>
  <c r="F56"/>
  <c r="E56"/>
  <c r="D56"/>
  <c r="C56"/>
  <c r="Q51"/>
  <c r="P51"/>
  <c r="O51"/>
  <c r="N51"/>
  <c r="M51"/>
  <c r="L51"/>
  <c r="K51"/>
  <c r="J51"/>
  <c r="I51"/>
  <c r="H51"/>
  <c r="G51"/>
  <c r="F51"/>
  <c r="E51"/>
  <c r="D51"/>
  <c r="C51"/>
  <c r="Q33"/>
  <c r="P33"/>
  <c r="O33"/>
  <c r="N33"/>
  <c r="M33"/>
  <c r="L33"/>
  <c r="K33"/>
  <c r="J33"/>
  <c r="I33"/>
  <c r="H33"/>
  <c r="G33"/>
  <c r="F33"/>
  <c r="E33"/>
  <c r="D33"/>
  <c r="C33"/>
  <c r="D67" i="2"/>
  <c r="C67"/>
  <c r="D62"/>
  <c r="C62"/>
  <c r="D44"/>
  <c r="C44"/>
  <c r="A55" i="11"/>
  <c r="Q47"/>
  <c r="P47"/>
  <c r="O47"/>
  <c r="N47"/>
  <c r="M47"/>
  <c r="L47"/>
  <c r="K47"/>
  <c r="J47"/>
  <c r="I47"/>
  <c r="H47"/>
  <c r="G47"/>
  <c r="F47"/>
  <c r="E47"/>
  <c r="D47"/>
  <c r="C47"/>
  <c r="A44"/>
  <c r="A45"/>
  <c r="A46"/>
  <c r="Q40"/>
  <c r="P40"/>
  <c r="O40"/>
  <c r="N40"/>
  <c r="M40"/>
  <c r="L40"/>
  <c r="K40"/>
  <c r="J40"/>
  <c r="I40"/>
  <c r="H40"/>
  <c r="G40"/>
  <c r="F40"/>
  <c r="E40"/>
  <c r="D40"/>
  <c r="C40"/>
  <c r="A37"/>
  <c r="A38"/>
  <c r="A39"/>
  <c r="A29"/>
  <c r="A30"/>
  <c r="A31"/>
  <c r="A32"/>
  <c r="A16"/>
  <c r="A17"/>
  <c r="A18"/>
  <c r="A19"/>
  <c r="A20"/>
  <c r="A21"/>
  <c r="A22"/>
  <c r="A23"/>
  <c r="A24"/>
  <c r="D58" i="2"/>
  <c r="C58"/>
  <c r="D51"/>
  <c r="C51"/>
  <c r="D5" i="11"/>
  <c r="Q25"/>
  <c r="P25"/>
  <c r="O25"/>
  <c r="N25"/>
  <c r="M25"/>
  <c r="L25"/>
  <c r="K25"/>
  <c r="J25"/>
  <c r="I25"/>
  <c r="H25"/>
  <c r="G25"/>
  <c r="F25"/>
  <c r="E25"/>
  <c r="D25"/>
  <c r="C25"/>
  <c r="D36" i="2"/>
  <c r="C36"/>
  <c r="D28"/>
  <c r="C28"/>
  <c r="D20"/>
  <c r="C20"/>
  <c r="BV40" i="11"/>
  <c r="BW51"/>
  <c r="BU51"/>
  <c r="BW56"/>
  <c r="BV56" l="1"/>
  <c r="BU56"/>
  <c r="O57"/>
  <c r="J57"/>
  <c r="F57"/>
  <c r="G57"/>
  <c r="C57"/>
  <c r="BW47"/>
  <c r="BV47"/>
  <c r="BU47"/>
  <c r="M57"/>
  <c r="H57"/>
  <c r="BW40"/>
  <c r="K57"/>
  <c r="BU40"/>
  <c r="P57"/>
  <c r="L57"/>
  <c r="D57"/>
  <c r="BO57"/>
  <c r="BK57"/>
  <c r="AB57"/>
  <c r="W57"/>
  <c r="S57"/>
  <c r="E57"/>
  <c r="BS57"/>
  <c r="AW57"/>
  <c r="AO57"/>
  <c r="X57"/>
  <c r="Q57"/>
  <c r="N57"/>
  <c r="BF57"/>
  <c r="BD57"/>
  <c r="AX57"/>
  <c r="AU57"/>
  <c r="AS57"/>
  <c r="AM57"/>
  <c r="BW33"/>
  <c r="AK57"/>
  <c r="AF57"/>
  <c r="Z57"/>
  <c r="V57"/>
  <c r="T57"/>
  <c r="I57"/>
  <c r="BJ57"/>
  <c r="BI57"/>
  <c r="AZ57"/>
  <c r="AV57"/>
  <c r="AQ57"/>
  <c r="AN57"/>
  <c r="AG57"/>
  <c r="AE57"/>
  <c r="BU33"/>
  <c r="AC57"/>
  <c r="BV33"/>
  <c r="Y57"/>
  <c r="U57"/>
  <c r="R57"/>
  <c r="BR57"/>
  <c r="BQ57"/>
  <c r="BP57"/>
  <c r="BN57"/>
  <c r="BM57"/>
  <c r="BL57"/>
  <c r="BH57"/>
  <c r="BG57"/>
  <c r="BE57"/>
  <c r="BC57"/>
  <c r="BB57"/>
  <c r="BA57"/>
  <c r="AY57"/>
  <c r="AT57"/>
  <c r="AR57"/>
  <c r="AP57"/>
  <c r="AL57"/>
  <c r="AJ57"/>
  <c r="AI57"/>
  <c r="AH57"/>
  <c r="AD57"/>
  <c r="AA57"/>
  <c r="BW25"/>
  <c r="BU25"/>
  <c r="BV25"/>
  <c r="D68" i="2"/>
  <c r="D69" s="1"/>
  <c r="C68"/>
  <c r="C69" s="1"/>
  <c r="BW57" i="11" l="1"/>
  <c r="BU57"/>
  <c r="BV57"/>
</calcChain>
</file>

<file path=xl/sharedStrings.xml><?xml version="1.0" encoding="utf-8"?>
<sst xmlns="http://schemas.openxmlformats.org/spreadsheetml/2006/main" count="211" uniqueCount="134">
  <si>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</si>
  <si>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</si>
  <si>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</si>
  <si>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</si>
  <si>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</si>
  <si>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</si>
  <si>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</si>
  <si>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</si>
  <si>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</si>
  <si>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</si>
  <si>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</si>
  <si>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</si>
  <si>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</si>
  <si>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</si>
  <si>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</si>
  <si>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</si>
  <si>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</si>
  <si>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</si>
  <si>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</si>
  <si>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</si>
  <si>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</si>
  <si>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</si>
  <si>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</si>
  <si>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</si>
  <si>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</si>
  <si>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</si>
  <si>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</si>
  <si>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</si>
  <si>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</si>
  <si>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</si>
  <si>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</si>
  <si>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</si>
  <si>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</si>
  <si>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</si>
  <si>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</si>
  <si>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</si>
  <si>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</si>
  <si>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</si>
  <si>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</si>
  <si>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</si>
  <si>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</si>
  <si>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</si>
  <si>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</si>
  <si>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</si>
  <si>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</si>
  <si>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</si>
  <si>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</si>
  <si>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</si>
  <si>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</si>
  <si>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</si>
  <si>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</si>
  <si>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</si>
  <si>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</si>
  <si>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</si>
  <si>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</si>
  <si>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</si>
  <si>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</si>
  <si>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</si>
  <si>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</si>
  <si>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</si>
  <si>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</si>
  <si>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</si>
  <si>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</si>
  <si>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</si>
  <si>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</si>
  <si>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</si>
  <si>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TITOLI E MACROAGGREGATI DI SPESA/ MISSIONI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</si>
  <si>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</si>
  <si>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</si>
  <si>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</si>
  <si>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</si>
  <si>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</si>
  <si>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</si>
  <si>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</si>
  <si>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</si>
  <si>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</si>
  <si>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</si>
  <si>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</si>
  <si>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</si>
  <si>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</si>
  <si>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</si>
  <si>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</si>
  <si>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</si>
  <si>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</si>
  <si>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</si>
  <si>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</si>
  <si>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</si>
  <si>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</si>
  <si>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</si>
  <si>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</si>
  <si>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</si>
  <si>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</si>
  <si>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</si>
  <si>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</si>
  <si>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</si>
  <si>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</si>
  <si>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</si>
  <si>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</si>
  <si>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</si>
  <si>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</si>
  <si>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</si>
  <si>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</si>
  <si>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</si>
  <si>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</si>
  <si>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</si>
  <si>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</si>
  <si>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</si>
  <si>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</si>
  <si>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</si>
  <si>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</si>
  <si>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</si>
  <si>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</si>
  <si>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</si>
  <si>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</si>
  <si>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</si>
  <si>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</si>
  <si>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</si>
  <si>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</si>
  <si>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</si>
  <si>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</si>
  <si>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</si>
  <si>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</si>
  <si>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</si>
  <si>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</si>
  <si>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</si>
  <si>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</si>
  <si>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</si>
  <si>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</si>
  <si>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</si>
  <si>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</si>
  <si>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</si>
  <si>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DATI PREVISIONALI ANNO</t>
  </si>
  <si>
    <t>Spese missioni</t>
  </si>
  <si>
    <t>Politiche giovanili, sport e tempo libero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</si>
</sst>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indexed="8"/>
      <name val="Calibri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0" borderId="0" xfId="1" applyFont="1" applyFill="1" applyBorder="1" applyAlignment="1" applyProtection="1">
      <alignment vertical="center"/>
    </xf>
    <xf numFmtId="0" fontId="0" fillId="3" borderId="3" xfId="0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3" fontId="2" fillId="3" borderId="3" xfId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3" fontId="0" fillId="0" borderId="4" xfId="1" applyFont="1" applyFill="1" applyBorder="1" applyAlignment="1" applyProtection="1">
      <alignment vertical="center"/>
    </xf>
    <xf numFmtId="0" fontId="6" fillId="3" borderId="0" xfId="0" applyFont="1" applyFill="1" applyBorder="1" applyAlignment="1">
      <alignment vertical="center"/>
    </xf>
    <xf numFmtId="43" fontId="2" fillId="3" borderId="4" xfId="1" applyFont="1" applyFill="1" applyBorder="1" applyAlignment="1" applyProtection="1">
      <alignment vertical="center"/>
    </xf>
    <xf numFmtId="43" fontId="5" fillId="0" borderId="5" xfId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43" fontId="3" fillId="3" borderId="3" xfId="1" applyFont="1" applyFill="1" applyBorder="1" applyAlignment="1" applyProtection="1">
      <alignment vertical="center"/>
    </xf>
    <xf numFmtId="43" fontId="3" fillId="0" borderId="0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9" fillId="0" borderId="3" xfId="0" applyFont="1" applyBorder="1"/>
    <xf numFmtId="0" fontId="7" fillId="0" borderId="3" xfId="0" applyFont="1" applyBorder="1" applyAlignment="1">
      <alignment vertical="top" wrapText="1"/>
    </xf>
    <xf numFmtId="43" fontId="0" fillId="0" borderId="3" xfId="1" applyFont="1" applyFill="1" applyBorder="1" applyAlignment="1" applyProtection="1"/>
    <xf numFmtId="43" fontId="2" fillId="3" borderId="3" xfId="1" applyFont="1" applyFill="1" applyBorder="1" applyAlignment="1" applyProtection="1"/>
    <xf numFmtId="0" fontId="5" fillId="3" borderId="6" xfId="0" applyFont="1" applyFill="1" applyBorder="1" applyAlignment="1">
      <alignment vertical="top" wrapText="1"/>
    </xf>
    <xf numFmtId="43" fontId="3" fillId="3" borderId="6" xfId="1" applyFont="1" applyFill="1" applyBorder="1" applyAlignment="1" applyProtection="1"/>
    <xf numFmtId="0" fontId="3" fillId="0" borderId="0" xfId="0" applyFont="1"/>
    <xf numFmtId="0" fontId="5" fillId="0" borderId="1" xfId="0" applyFont="1" applyBorder="1" applyAlignment="1">
      <alignment vertical="top" wrapText="1"/>
    </xf>
    <xf numFmtId="43" fontId="0" fillId="0" borderId="1" xfId="1" applyFont="1" applyFill="1" applyBorder="1" applyAlignment="1" applyProtection="1"/>
    <xf numFmtId="0" fontId="0" fillId="3" borderId="7" xfId="0" applyFill="1" applyBorder="1"/>
    <xf numFmtId="0" fontId="5" fillId="3" borderId="7" xfId="0" applyFont="1" applyFill="1" applyBorder="1" applyAlignment="1">
      <alignment vertical="center" wrapText="1"/>
    </xf>
    <xf numFmtId="43" fontId="3" fillId="3" borderId="7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3" borderId="6" xfId="0" applyFont="1" applyFill="1" applyBorder="1" applyAlignment="1">
      <alignment horizontal="center" vertical="top"/>
    </xf>
    <xf numFmtId="0" fontId="0" fillId="0" borderId="16" xfId="0" applyBorder="1"/>
    <xf numFmtId="0" fontId="5" fillId="0" borderId="16" xfId="0" applyFont="1" applyBorder="1" applyAlignment="1">
      <alignment vertical="top" wrapText="1"/>
    </xf>
    <xf numFmtId="43" fontId="0" fillId="0" borderId="16" xfId="1" applyFont="1" applyFill="1" applyBorder="1" applyAlignment="1" applyProtection="1"/>
    <xf numFmtId="0" fontId="0" fillId="0" borderId="17" xfId="0" applyBorder="1"/>
    <xf numFmtId="0" fontId="9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>
    <pageSetUpPr fitToPage="1"/>
  </sheetPr>
  <dimension ref="A1:F70"/>
  <sheetViews>
    <sheetView showGridLines="0" topLeftCell="A25" zoomScaleNormal="100" workbookViewId="0">
      <selection activeCell="C24" sqref="C24"/>
    </sheetView>
  </sheetViews>
  <sheetFormatPr defaultRowHeight="12.75"/>
  <cols>
    <col min="1" max="1" width="16.570312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</cols>
  <sheetData>
    <row r="1" spans="1:6" ht="40.5" customHeight="1">
      <c r="B1" s="79"/>
      <c r="C1" s="80"/>
      <c r="D1" s="80"/>
      <c r="E1"/>
      <c r="F1"/>
    </row>
    <row r="2" spans="1:6">
      <c r="A2" s="78" t="s">
        <v>6</v>
      </c>
      <c r="B2" s="78"/>
      <c r="C2" s="78"/>
      <c r="D2" s="78"/>
      <c r="E2"/>
      <c r="F2"/>
    </row>
    <row r="3" spans="1:6">
      <c r="E3"/>
      <c r="F3"/>
    </row>
    <row r="4" spans="1:6" ht="18.75">
      <c r="A4" s="3" t="s">
        <v>0</v>
      </c>
    </row>
    <row r="5" spans="1:6" ht="18.75">
      <c r="A5" s="3"/>
      <c r="B5" s="40" t="s">
        <v>131</v>
      </c>
      <c r="C5" s="41">
        <v>2020</v>
      </c>
    </row>
    <row r="7" spans="1:6" ht="24" customHeight="1">
      <c r="A7" s="42" t="s">
        <v>7</v>
      </c>
      <c r="B7" s="48" t="s">
        <v>9</v>
      </c>
      <c r="C7" s="44" t="s">
        <v>1</v>
      </c>
      <c r="D7" s="44" t="s">
        <v>2</v>
      </c>
      <c r="E7" s="4"/>
      <c r="F7" s="4"/>
    </row>
    <row r="8" spans="1:6">
      <c r="A8" s="43"/>
      <c r="B8" s="47" t="s">
        <v>8</v>
      </c>
      <c r="C8" s="7">
        <v>22980</v>
      </c>
      <c r="D8" s="46"/>
      <c r="E8" s="6"/>
      <c r="F8" s="6"/>
    </row>
    <row r="9" spans="1:6">
      <c r="A9" s="43"/>
      <c r="B9" s="49" t="s">
        <v>10</v>
      </c>
      <c r="C9" s="7">
        <v>0</v>
      </c>
      <c r="D9" s="46"/>
      <c r="E9" s="6"/>
      <c r="F9" s="6"/>
    </row>
    <row r="10" spans="1:6">
      <c r="A10" s="43"/>
      <c r="B10" s="49" t="s">
        <v>11</v>
      </c>
      <c r="C10" s="7">
        <v>222913.42</v>
      </c>
      <c r="D10" s="46"/>
      <c r="E10" s="6"/>
      <c r="F10" s="6"/>
    </row>
    <row r="11" spans="1:6">
      <c r="A11" s="43"/>
      <c r="B11" s="49" t="s">
        <v>12</v>
      </c>
      <c r="C11" s="7"/>
      <c r="D11" s="7">
        <v>1808994.02</v>
      </c>
      <c r="E11" s="6"/>
      <c r="F11" s="6"/>
    </row>
    <row r="12" spans="1:6">
      <c r="A12" s="43"/>
      <c r="B12" s="50"/>
      <c r="C12" s="7"/>
      <c r="D12" s="46"/>
      <c r="E12" s="6"/>
      <c r="F12" s="6"/>
    </row>
    <row r="13" spans="1:6">
      <c r="A13" s="51" t="s">
        <v>13</v>
      </c>
      <c r="B13" s="49" t="s">
        <v>14</v>
      </c>
      <c r="C13" s="45"/>
      <c r="D13" s="46"/>
      <c r="E13" s="6"/>
      <c r="F13" s="6"/>
    </row>
    <row r="14" spans="1:6">
      <c r="A14" s="52">
        <v>10101</v>
      </c>
      <c r="B14" s="53" t="s">
        <v>15</v>
      </c>
      <c r="C14" s="7">
        <v>0</v>
      </c>
      <c r="D14" s="7">
        <v>0</v>
      </c>
      <c r="E14" s="8"/>
      <c r="F14" s="8"/>
    </row>
    <row r="15" spans="1:6">
      <c r="A15" s="52">
        <v>10102</v>
      </c>
      <c r="B15" s="53" t="s">
        <v>16</v>
      </c>
      <c r="C15" s="7">
        <v>0</v>
      </c>
      <c r="D15" s="7">
        <v>0</v>
      </c>
      <c r="E15" s="8"/>
      <c r="F15" s="8"/>
    </row>
    <row r="16" spans="1:6">
      <c r="A16" s="52">
        <v>10103</v>
      </c>
      <c r="B16" s="53" t="s">
        <v>17</v>
      </c>
      <c r="C16" s="7">
        <v>0</v>
      </c>
      <c r="D16" s="7">
        <v>0</v>
      </c>
      <c r="E16" s="8"/>
      <c r="F16" s="8"/>
    </row>
    <row r="17" spans="1:6">
      <c r="A17" s="52">
        <v>10104</v>
      </c>
      <c r="B17" s="53" t="s">
        <v>18</v>
      </c>
      <c r="C17" s="7">
        <v>0</v>
      </c>
      <c r="D17" s="7">
        <v>0</v>
      </c>
      <c r="E17" s="8"/>
      <c r="F17" s="8"/>
    </row>
    <row r="18" spans="1:6">
      <c r="A18" s="52">
        <v>10301</v>
      </c>
      <c r="B18" s="53" t="s">
        <v>19</v>
      </c>
      <c r="C18" s="7">
        <v>0</v>
      </c>
      <c r="D18" s="7">
        <v>0</v>
      </c>
      <c r="E18" s="8"/>
      <c r="F18" s="8"/>
    </row>
    <row r="19" spans="1:6">
      <c r="A19" s="52">
        <v>10302</v>
      </c>
      <c r="B19" s="53" t="s">
        <v>20</v>
      </c>
      <c r="C19" s="7">
        <v>0</v>
      </c>
      <c r="D19" s="7">
        <v>0</v>
      </c>
      <c r="E19" s="8"/>
      <c r="F19" s="8"/>
    </row>
    <row r="20" spans="1:6" ht="15">
      <c r="A20" s="60">
        <v>10000</v>
      </c>
      <c r="B20" s="10" t="s">
        <v>21</v>
      </c>
      <c r="C20" s="11">
        <f>SUM(C14:C19)</f>
        <v>0</v>
      </c>
      <c r="D20" s="11">
        <f>SUM(D14:D19)</f>
        <v>0</v>
      </c>
      <c r="E20" s="8"/>
      <c r="F20" s="8"/>
    </row>
    <row r="21" spans="1:6">
      <c r="A21" s="5"/>
      <c r="B21" s="6"/>
      <c r="C21" s="14"/>
      <c r="D21" s="14"/>
      <c r="E21" s="8"/>
      <c r="F21" s="8"/>
    </row>
    <row r="22" spans="1:6">
      <c r="A22" s="55" t="s">
        <v>22</v>
      </c>
      <c r="B22" s="49" t="s">
        <v>23</v>
      </c>
      <c r="C22" s="7"/>
      <c r="D22" s="46"/>
      <c r="E22" s="6"/>
      <c r="F22" s="6"/>
    </row>
    <row r="23" spans="1:6">
      <c r="A23" s="52">
        <v>20101</v>
      </c>
      <c r="B23" s="53" t="s">
        <v>24</v>
      </c>
      <c r="C23" s="7">
        <v>16369962.039999999</v>
      </c>
      <c r="D23" s="7">
        <v>23444488.93</v>
      </c>
      <c r="E23" s="8"/>
      <c r="F23" s="8"/>
    </row>
    <row r="24" spans="1:6">
      <c r="A24" s="57">
        <v>20102</v>
      </c>
      <c r="B24" s="56" t="s">
        <v>25</v>
      </c>
      <c r="C24" s="7">
        <v>0</v>
      </c>
      <c r="D24" s="7">
        <v>0</v>
      </c>
      <c r="E24" s="8"/>
      <c r="F24" s="8"/>
    </row>
    <row r="25" spans="1:6">
      <c r="A25" s="52">
        <v>20103</v>
      </c>
      <c r="B25" s="53" t="s">
        <v>26</v>
      </c>
      <c r="C25" s="7">
        <v>145321.51999999999</v>
      </c>
      <c r="D25" s="7">
        <v>218561.63</v>
      </c>
      <c r="E25" s="8"/>
      <c r="F25" s="8"/>
    </row>
    <row r="26" spans="1:6">
      <c r="A26" s="52">
        <v>20104</v>
      </c>
      <c r="B26" s="53" t="s">
        <v>27</v>
      </c>
      <c r="C26" s="7">
        <v>0</v>
      </c>
      <c r="D26" s="7">
        <v>0</v>
      </c>
      <c r="E26" s="8"/>
      <c r="F26" s="8"/>
    </row>
    <row r="27" spans="1:6">
      <c r="A27" s="52">
        <v>20105</v>
      </c>
      <c r="B27" s="53" t="s">
        <v>28</v>
      </c>
      <c r="C27" s="7">
        <v>0</v>
      </c>
      <c r="D27" s="7">
        <v>0</v>
      </c>
      <c r="E27" s="8"/>
      <c r="F27" s="8"/>
    </row>
    <row r="28" spans="1:6" ht="15">
      <c r="A28" s="58">
        <v>20000</v>
      </c>
      <c r="B28" s="15" t="s">
        <v>29</v>
      </c>
      <c r="C28" s="16">
        <f>SUM(C23:C27)</f>
        <v>16515283.559999999</v>
      </c>
      <c r="D28" s="16">
        <f>SUM(D23:D27)</f>
        <v>23663050.559999999</v>
      </c>
      <c r="E28" s="8"/>
      <c r="F28" s="8"/>
    </row>
    <row r="29" spans="1:6">
      <c r="A29" s="5"/>
      <c r="B29" s="6"/>
      <c r="C29" s="14"/>
      <c r="D29" s="14"/>
      <c r="E29" s="8"/>
      <c r="F29" s="8"/>
    </row>
    <row r="30" spans="1:6">
      <c r="A30" s="59" t="s">
        <v>30</v>
      </c>
      <c r="B30" s="49" t="s">
        <v>31</v>
      </c>
      <c r="C30" s="7"/>
      <c r="D30" s="7"/>
      <c r="E30" s="8"/>
      <c r="F30" s="8"/>
    </row>
    <row r="31" spans="1:6">
      <c r="A31" s="52">
        <v>30100</v>
      </c>
      <c r="B31" s="53" t="s">
        <v>32</v>
      </c>
      <c r="C31" s="7">
        <v>69791</v>
      </c>
      <c r="D31" s="7">
        <v>69791</v>
      </c>
      <c r="E31" s="8"/>
      <c r="F31" s="8"/>
    </row>
    <row r="32" spans="1:6">
      <c r="A32" s="57">
        <v>30200</v>
      </c>
      <c r="B32" s="56" t="s">
        <v>33</v>
      </c>
      <c r="C32" s="7">
        <v>2002500</v>
      </c>
      <c r="D32" s="7">
        <v>2011995.3</v>
      </c>
      <c r="E32" s="8"/>
      <c r="F32" s="8"/>
    </row>
    <row r="33" spans="1:6">
      <c r="A33" s="57">
        <v>30300</v>
      </c>
      <c r="B33" s="56" t="s">
        <v>34</v>
      </c>
      <c r="C33" s="7">
        <v>0</v>
      </c>
      <c r="D33" s="7">
        <v>0</v>
      </c>
      <c r="E33" s="8"/>
      <c r="F33" s="8"/>
    </row>
    <row r="34" spans="1:6">
      <c r="A34" s="57">
        <v>30400</v>
      </c>
      <c r="B34" s="56" t="s">
        <v>35</v>
      </c>
      <c r="C34" s="7">
        <v>0</v>
      </c>
      <c r="D34" s="7">
        <v>0</v>
      </c>
      <c r="E34" s="8"/>
      <c r="F34" s="8"/>
    </row>
    <row r="35" spans="1:6">
      <c r="A35" s="52">
        <v>30500</v>
      </c>
      <c r="B35" s="53" t="s">
        <v>36</v>
      </c>
      <c r="C35" s="7">
        <v>201000</v>
      </c>
      <c r="D35" s="7">
        <v>238675.29</v>
      </c>
      <c r="E35" s="8"/>
      <c r="F35" s="8"/>
    </row>
    <row r="36" spans="1:6" ht="15">
      <c r="A36" s="60">
        <v>30000</v>
      </c>
      <c r="B36" s="10" t="s">
        <v>37</v>
      </c>
      <c r="C36" s="11">
        <f>SUM(C31:C35)</f>
        <v>2273291</v>
      </c>
      <c r="D36" s="11">
        <f>SUM(D31:D35)</f>
        <v>2320461.59</v>
      </c>
      <c r="E36" s="8"/>
      <c r="F36" s="8"/>
    </row>
    <row r="37" spans="1:6">
      <c r="A37" s="12"/>
      <c r="B37" s="13"/>
      <c r="C37" s="14"/>
      <c r="D37" s="14"/>
      <c r="E37" s="8"/>
      <c r="F37" s="8"/>
    </row>
    <row r="38" spans="1:6">
      <c r="A38" s="59" t="s">
        <v>38</v>
      </c>
      <c r="B38" s="47" t="s">
        <v>39</v>
      </c>
      <c r="C38" s="17"/>
      <c r="D38" s="18"/>
      <c r="E38" s="6"/>
      <c r="F38" s="6"/>
    </row>
    <row r="39" spans="1:6">
      <c r="A39" s="52">
        <v>40100</v>
      </c>
      <c r="B39" s="53" t="s">
        <v>40</v>
      </c>
      <c r="C39" s="7">
        <v>0</v>
      </c>
      <c r="D39" s="7">
        <v>0</v>
      </c>
      <c r="E39" s="8"/>
      <c r="F39" s="8"/>
    </row>
    <row r="40" spans="1:6">
      <c r="A40" s="52">
        <v>40200</v>
      </c>
      <c r="B40" s="53" t="s">
        <v>41</v>
      </c>
      <c r="C40" s="7">
        <v>722139.36</v>
      </c>
      <c r="D40" s="7">
        <v>1292558.21</v>
      </c>
      <c r="E40" s="8"/>
      <c r="F40" s="8"/>
    </row>
    <row r="41" spans="1:6">
      <c r="A41" s="52">
        <v>40300</v>
      </c>
      <c r="B41" s="53" t="s">
        <v>42</v>
      </c>
      <c r="C41" s="7">
        <v>0</v>
      </c>
      <c r="D41" s="7">
        <v>0</v>
      </c>
      <c r="E41" s="8"/>
      <c r="F41" s="8"/>
    </row>
    <row r="42" spans="1:6">
      <c r="A42" s="52">
        <v>40400</v>
      </c>
      <c r="B42" s="53" t="s">
        <v>43</v>
      </c>
      <c r="C42" s="7">
        <v>0</v>
      </c>
      <c r="D42" s="7">
        <v>0</v>
      </c>
      <c r="E42" s="8"/>
      <c r="F42" s="8"/>
    </row>
    <row r="43" spans="1:6">
      <c r="A43" s="57">
        <v>40500</v>
      </c>
      <c r="B43" s="56" t="s">
        <v>44</v>
      </c>
      <c r="C43" s="7">
        <v>0</v>
      </c>
      <c r="D43" s="7">
        <v>0</v>
      </c>
      <c r="E43" s="8"/>
      <c r="F43" s="8"/>
    </row>
    <row r="44" spans="1:6" ht="15">
      <c r="A44" s="60">
        <v>40000</v>
      </c>
      <c r="B44" s="10" t="s">
        <v>45</v>
      </c>
      <c r="C44" s="11">
        <f>SUM(C39:C43)</f>
        <v>722139.36</v>
      </c>
      <c r="D44" s="11">
        <f>SUM(D39:D43)</f>
        <v>1292558.21</v>
      </c>
      <c r="E44" s="8"/>
      <c r="F44" s="8"/>
    </row>
    <row r="45" spans="1:6">
      <c r="A45" s="5"/>
      <c r="B45" s="6"/>
      <c r="C45" s="14"/>
      <c r="D45" s="14"/>
      <c r="E45" s="8"/>
      <c r="F45" s="8"/>
    </row>
    <row r="46" spans="1:6">
      <c r="A46" s="59" t="s">
        <v>46</v>
      </c>
      <c r="B46" s="47" t="s">
        <v>47</v>
      </c>
      <c r="C46" s="17"/>
      <c r="D46" s="18"/>
      <c r="E46" s="6"/>
      <c r="F46" s="6"/>
    </row>
    <row r="47" spans="1:6">
      <c r="A47" s="52">
        <v>50100</v>
      </c>
      <c r="B47" s="53" t="s">
        <v>48</v>
      </c>
      <c r="C47" s="7">
        <v>0</v>
      </c>
      <c r="D47" s="7">
        <v>0</v>
      </c>
      <c r="E47" s="8"/>
      <c r="F47" s="8"/>
    </row>
    <row r="48" spans="1:6">
      <c r="A48" s="52">
        <v>50200</v>
      </c>
      <c r="B48" s="53" t="s">
        <v>49</v>
      </c>
      <c r="C48" s="7">
        <v>0</v>
      </c>
      <c r="D48" s="7">
        <v>0</v>
      </c>
      <c r="E48" s="8"/>
      <c r="F48" s="8"/>
    </row>
    <row r="49" spans="1:6">
      <c r="A49" s="52">
        <v>50300</v>
      </c>
      <c r="B49" s="53" t="s">
        <v>50</v>
      </c>
      <c r="C49" s="7">
        <v>0</v>
      </c>
      <c r="D49" s="7">
        <v>0</v>
      </c>
      <c r="E49" s="8"/>
      <c r="F49" s="8"/>
    </row>
    <row r="50" spans="1:6">
      <c r="A50" s="52">
        <v>50400</v>
      </c>
      <c r="B50" s="53" t="s">
        <v>51</v>
      </c>
      <c r="C50" s="7">
        <v>0</v>
      </c>
      <c r="D50" s="7">
        <v>0</v>
      </c>
      <c r="E50" s="8"/>
      <c r="F50" s="8"/>
    </row>
    <row r="51" spans="1:6" ht="15">
      <c r="A51" s="60">
        <v>50000</v>
      </c>
      <c r="B51" s="10" t="s">
        <v>52</v>
      </c>
      <c r="C51" s="11">
        <f>SUM(C47:C50)</f>
        <v>0</v>
      </c>
      <c r="D51" s="11">
        <f>SUM(D47:D50)</f>
        <v>0</v>
      </c>
      <c r="E51" s="8"/>
      <c r="F51" s="8"/>
    </row>
    <row r="52" spans="1:6">
      <c r="A52" s="5"/>
      <c r="B52" s="6"/>
      <c r="C52" s="14"/>
      <c r="D52" s="14"/>
      <c r="E52" s="8"/>
      <c r="F52" s="8"/>
    </row>
    <row r="53" spans="1:6">
      <c r="A53" s="59" t="s">
        <v>53</v>
      </c>
      <c r="B53" s="47" t="s">
        <v>54</v>
      </c>
      <c r="C53" s="17"/>
      <c r="D53" s="18"/>
      <c r="E53" s="6"/>
      <c r="F53" s="6"/>
    </row>
    <row r="54" spans="1:6">
      <c r="A54" s="52">
        <v>60100</v>
      </c>
      <c r="B54" s="53" t="s">
        <v>48</v>
      </c>
      <c r="C54" s="7">
        <v>0</v>
      </c>
      <c r="D54" s="7">
        <v>0</v>
      </c>
      <c r="E54" s="8"/>
      <c r="F54" s="8"/>
    </row>
    <row r="55" spans="1:6">
      <c r="A55" s="52">
        <v>60200</v>
      </c>
      <c r="B55" s="53" t="s">
        <v>49</v>
      </c>
      <c r="C55" s="7">
        <v>0</v>
      </c>
      <c r="D55" s="7">
        <v>0</v>
      </c>
      <c r="E55" s="8"/>
      <c r="F55" s="8"/>
    </row>
    <row r="56" spans="1:6">
      <c r="A56" s="52">
        <v>60300</v>
      </c>
      <c r="B56" s="53" t="s">
        <v>50</v>
      </c>
      <c r="C56" s="7">
        <v>0</v>
      </c>
      <c r="D56" s="7">
        <v>0</v>
      </c>
      <c r="E56" s="8"/>
      <c r="F56" s="8"/>
    </row>
    <row r="57" spans="1:6">
      <c r="A57" s="52">
        <v>60400</v>
      </c>
      <c r="B57" s="53" t="s">
        <v>51</v>
      </c>
      <c r="C57" s="7">
        <v>0</v>
      </c>
      <c r="D57" s="7">
        <v>0</v>
      </c>
      <c r="E57" s="8"/>
      <c r="F57" s="8"/>
    </row>
    <row r="58" spans="1:6" ht="15">
      <c r="A58" s="60">
        <v>60000</v>
      </c>
      <c r="B58" s="10" t="s">
        <v>55</v>
      </c>
      <c r="C58" s="11">
        <f>SUM(C54:C57)</f>
        <v>0</v>
      </c>
      <c r="D58" s="11">
        <f>SUM(D54:D57)</f>
        <v>0</v>
      </c>
      <c r="E58" s="8"/>
      <c r="F58" s="8"/>
    </row>
    <row r="59" spans="1:6">
      <c r="A59" s="5"/>
      <c r="B59" s="6"/>
      <c r="C59" s="14"/>
      <c r="D59" s="14"/>
      <c r="E59" s="8"/>
      <c r="F59" s="8"/>
    </row>
    <row r="60" spans="1:6">
      <c r="A60" s="59" t="s">
        <v>56</v>
      </c>
      <c r="B60" s="47" t="s">
        <v>57</v>
      </c>
      <c r="C60" s="17"/>
      <c r="D60" s="18"/>
      <c r="E60" s="6"/>
      <c r="F60" s="6"/>
    </row>
    <row r="61" spans="1:6">
      <c r="A61" s="52">
        <v>70100</v>
      </c>
      <c r="B61" s="53" t="s">
        <v>58</v>
      </c>
      <c r="C61" s="7">
        <v>800000</v>
      </c>
      <c r="D61" s="7">
        <v>800000</v>
      </c>
      <c r="E61" s="8"/>
      <c r="F61" s="8"/>
    </row>
    <row r="62" spans="1:6" ht="15">
      <c r="A62" s="54">
        <v>70000</v>
      </c>
      <c r="B62" s="10" t="s">
        <v>59</v>
      </c>
      <c r="C62" s="11">
        <f>SUM(C61)</f>
        <v>800000</v>
      </c>
      <c r="D62" s="11">
        <f>SUM(D61)</f>
        <v>800000</v>
      </c>
      <c r="E62" s="8"/>
      <c r="F62" s="8"/>
    </row>
    <row r="63" spans="1:6">
      <c r="A63" s="5"/>
      <c r="B63" s="6"/>
      <c r="C63" s="14"/>
      <c r="D63" s="14"/>
      <c r="E63" s="8"/>
      <c r="F63" s="8"/>
    </row>
    <row r="64" spans="1:6">
      <c r="A64" s="59" t="s">
        <v>60</v>
      </c>
      <c r="B64" s="47" t="s">
        <v>61</v>
      </c>
      <c r="C64" s="17"/>
      <c r="D64" s="18"/>
      <c r="E64" s="6"/>
      <c r="F64" s="6"/>
    </row>
    <row r="65" spans="1:6">
      <c r="A65" s="52">
        <v>90100</v>
      </c>
      <c r="B65" s="53" t="s">
        <v>62</v>
      </c>
      <c r="C65" s="7">
        <v>1585000</v>
      </c>
      <c r="D65" s="7">
        <v>1585000</v>
      </c>
      <c r="E65" s="8"/>
      <c r="F65" s="8"/>
    </row>
    <row r="66" spans="1:6">
      <c r="A66" s="52">
        <v>90200</v>
      </c>
      <c r="B66" s="53" t="s">
        <v>63</v>
      </c>
      <c r="C66" s="7">
        <v>350000</v>
      </c>
      <c r="D66" s="7">
        <v>350000</v>
      </c>
      <c r="E66" s="8"/>
      <c r="F66" s="8"/>
    </row>
    <row r="67" spans="1:6" ht="15">
      <c r="A67" s="54">
        <v>90000</v>
      </c>
      <c r="B67" s="10" t="s">
        <v>64</v>
      </c>
      <c r="C67" s="11">
        <f>SUM(C65:C66)</f>
        <v>1935000</v>
      </c>
      <c r="D67" s="11">
        <f>SUM(D65:D66)</f>
        <v>1935000</v>
      </c>
      <c r="E67" s="8"/>
      <c r="F67" s="8"/>
    </row>
    <row r="68" spans="1:6" ht="23.25" customHeight="1">
      <c r="A68" s="9"/>
      <c r="B68" s="19" t="s">
        <v>65</v>
      </c>
      <c r="C68" s="20">
        <f>+C20+C28+C36+C44+C51+C58+C62+C67</f>
        <v>22245713.919999998</v>
      </c>
      <c r="D68" s="20">
        <f>+D20+D28+D36+D44+D51+D58+D62+D67</f>
        <v>30011070.359999999</v>
      </c>
      <c r="E68" s="21"/>
      <c r="F68" s="21"/>
    </row>
    <row r="69" spans="1:6" ht="23.25" customHeight="1">
      <c r="A69" s="9"/>
      <c r="B69" s="19" t="s">
        <v>3</v>
      </c>
      <c r="C69" s="20">
        <f>+C68+C8+C9+C10</f>
        <v>22491607.34</v>
      </c>
      <c r="D69" s="20">
        <f>+D68+D11</f>
        <v>31820064.379999999</v>
      </c>
      <c r="E69" s="21"/>
      <c r="F69" s="21"/>
    </row>
    <row r="70" spans="1:6">
      <c r="A70" s="22"/>
      <c r="B70" s="22"/>
      <c r="C70" s="22"/>
      <c r="D70" s="22"/>
      <c r="E70" s="6"/>
      <c r="F70" s="6"/>
    </row>
  </sheetData>
  <mergeCells count="2">
    <mergeCell ref="A2:D2"/>
    <mergeCell ref="B1:D1"/>
  </mergeCells>
  <phoneticPr fontId="0" type="noConversion"/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1:BW57"/>
  <sheetViews>
    <sheetView showGridLines="0" tabSelected="1" zoomScaleNormal="100" workbookViewId="0">
      <selection activeCell="D5" sqref="D5"/>
    </sheetView>
  </sheetViews>
  <sheetFormatPr defaultRowHeight="12.75"/>
  <cols>
    <col min="1" max="1" width="6" customWidth="1"/>
    <col min="2" max="2" width="55.5703125" customWidth="1"/>
    <col min="3" max="75" width="18.7109375" customWidth="1"/>
  </cols>
  <sheetData>
    <row r="1" spans="1:75" ht="36.75" customHeight="1">
      <c r="B1" s="87"/>
      <c r="C1" s="88"/>
      <c r="D1" s="88"/>
      <c r="E1" s="88"/>
      <c r="F1" s="88"/>
      <c r="G1" s="88"/>
      <c r="H1" s="88"/>
      <c r="I1" s="88"/>
      <c r="J1" s="88"/>
    </row>
    <row r="3" spans="1:75">
      <c r="C3" s="78" t="s">
        <v>6</v>
      </c>
      <c r="D3" s="78"/>
      <c r="E3" s="78"/>
      <c r="F3" s="78"/>
    </row>
    <row r="4" spans="1:75" ht="18.75">
      <c r="B4" s="3" t="s">
        <v>132</v>
      </c>
    </row>
    <row r="5" spans="1:75" ht="18.75">
      <c r="B5" s="40"/>
      <c r="C5" s="40" t="s">
        <v>131</v>
      </c>
      <c r="D5" s="3">
        <f>Entrate!C5</f>
        <v>2020</v>
      </c>
      <c r="G5" s="3"/>
    </row>
    <row r="6" spans="1:75" ht="18.75">
      <c r="B6" s="3"/>
      <c r="G6" s="3"/>
    </row>
    <row r="7" spans="1:75" ht="12.75" customHeight="1">
      <c r="A7" s="76"/>
      <c r="B7" s="98" t="s">
        <v>66</v>
      </c>
      <c r="C7" s="83">
        <v>1</v>
      </c>
      <c r="D7" s="84"/>
      <c r="E7" s="85"/>
      <c r="F7" s="83">
        <v>2</v>
      </c>
      <c r="G7" s="84"/>
      <c r="H7" s="85"/>
      <c r="I7" s="83">
        <v>3</v>
      </c>
      <c r="J7" s="84"/>
      <c r="K7" s="85"/>
      <c r="L7" s="83">
        <v>4</v>
      </c>
      <c r="M7" s="84"/>
      <c r="N7" s="85"/>
      <c r="O7" s="83">
        <v>5</v>
      </c>
      <c r="P7" s="84"/>
      <c r="Q7" s="85"/>
      <c r="R7" s="83">
        <v>6</v>
      </c>
      <c r="S7" s="84"/>
      <c r="T7" s="85"/>
      <c r="U7" s="83">
        <v>7</v>
      </c>
      <c r="V7" s="84"/>
      <c r="W7" s="85"/>
      <c r="X7" s="83">
        <v>8</v>
      </c>
      <c r="Y7" s="84"/>
      <c r="Z7" s="85"/>
      <c r="AA7" s="83">
        <v>9</v>
      </c>
      <c r="AB7" s="84"/>
      <c r="AC7" s="85"/>
      <c r="AD7" s="83">
        <v>10</v>
      </c>
      <c r="AE7" s="84"/>
      <c r="AF7" s="85"/>
      <c r="AG7" s="84">
        <v>11</v>
      </c>
      <c r="AH7" s="84"/>
      <c r="AI7" s="85"/>
      <c r="AJ7" s="83">
        <v>12</v>
      </c>
      <c r="AK7" s="84"/>
      <c r="AL7" s="85"/>
      <c r="AM7" s="83">
        <v>13</v>
      </c>
      <c r="AN7" s="84"/>
      <c r="AO7" s="85"/>
      <c r="AP7" s="83">
        <v>14</v>
      </c>
      <c r="AQ7" s="84"/>
      <c r="AR7" s="85"/>
      <c r="AS7" s="83">
        <v>15</v>
      </c>
      <c r="AT7" s="84"/>
      <c r="AU7" s="85"/>
      <c r="AV7" s="84">
        <v>16</v>
      </c>
      <c r="AW7" s="84"/>
      <c r="AX7" s="85"/>
      <c r="AY7" s="83">
        <v>17</v>
      </c>
      <c r="AZ7" s="84"/>
      <c r="BA7" s="85"/>
      <c r="BB7" s="83">
        <v>18</v>
      </c>
      <c r="BC7" s="84"/>
      <c r="BD7" s="85"/>
      <c r="BE7" s="83">
        <v>19</v>
      </c>
      <c r="BF7" s="84"/>
      <c r="BG7" s="85"/>
      <c r="BH7" s="83">
        <v>20</v>
      </c>
      <c r="BI7" s="84"/>
      <c r="BJ7" s="85"/>
      <c r="BK7" s="84">
        <v>50</v>
      </c>
      <c r="BL7" s="84"/>
      <c r="BM7" s="85"/>
      <c r="BN7" s="83">
        <v>60</v>
      </c>
      <c r="BO7" s="84"/>
      <c r="BP7" s="85"/>
      <c r="BQ7" s="83">
        <v>99</v>
      </c>
      <c r="BR7" s="84"/>
      <c r="BS7" s="84"/>
      <c r="BT7" s="100" t="s">
        <v>129</v>
      </c>
      <c r="BU7" s="102" t="s">
        <v>130</v>
      </c>
      <c r="BV7" s="97"/>
      <c r="BW7" s="103"/>
    </row>
    <row r="8" spans="1:75" s="23" customFormat="1" ht="58.5" customHeight="1">
      <c r="A8" s="24"/>
      <c r="B8" s="99"/>
      <c r="C8" s="97" t="s">
        <v>67</v>
      </c>
      <c r="D8" s="97"/>
      <c r="E8" s="95"/>
      <c r="F8" s="94" t="s">
        <v>68</v>
      </c>
      <c r="G8" s="95"/>
      <c r="H8" s="96"/>
      <c r="I8" s="89" t="s">
        <v>69</v>
      </c>
      <c r="J8" s="90"/>
      <c r="K8" s="91"/>
      <c r="L8" s="92" t="s">
        <v>70</v>
      </c>
      <c r="M8" s="93"/>
      <c r="N8" s="91"/>
      <c r="O8" s="92" t="s">
        <v>71</v>
      </c>
      <c r="P8" s="93"/>
      <c r="Q8" s="91"/>
      <c r="R8" s="97" t="s">
        <v>133</v>
      </c>
      <c r="S8" s="97"/>
      <c r="T8" s="95"/>
      <c r="U8" s="94" t="s">
        <v>112</v>
      </c>
      <c r="V8" s="95"/>
      <c r="W8" s="96"/>
      <c r="X8" s="89" t="s">
        <v>113</v>
      </c>
      <c r="Y8" s="90"/>
      <c r="Z8" s="91"/>
      <c r="AA8" s="92" t="s">
        <v>114</v>
      </c>
      <c r="AB8" s="93"/>
      <c r="AC8" s="91"/>
      <c r="AD8" s="92" t="s">
        <v>115</v>
      </c>
      <c r="AE8" s="93"/>
      <c r="AF8" s="91"/>
      <c r="AG8" s="97" t="s">
        <v>116</v>
      </c>
      <c r="AH8" s="97"/>
      <c r="AI8" s="95"/>
      <c r="AJ8" s="94" t="s">
        <v>117</v>
      </c>
      <c r="AK8" s="95"/>
      <c r="AL8" s="96"/>
      <c r="AM8" s="89" t="s">
        <v>118</v>
      </c>
      <c r="AN8" s="90"/>
      <c r="AO8" s="91"/>
      <c r="AP8" s="92" t="s">
        <v>119</v>
      </c>
      <c r="AQ8" s="93"/>
      <c r="AR8" s="91"/>
      <c r="AS8" s="92" t="s">
        <v>120</v>
      </c>
      <c r="AT8" s="93"/>
      <c r="AU8" s="91"/>
      <c r="AV8" s="97" t="s">
        <v>121</v>
      </c>
      <c r="AW8" s="97"/>
      <c r="AX8" s="95"/>
      <c r="AY8" s="94" t="s">
        <v>122</v>
      </c>
      <c r="AZ8" s="95"/>
      <c r="BA8" s="96"/>
      <c r="BB8" s="89" t="s">
        <v>123</v>
      </c>
      <c r="BC8" s="90"/>
      <c r="BD8" s="91"/>
      <c r="BE8" s="92" t="s">
        <v>124</v>
      </c>
      <c r="BF8" s="93"/>
      <c r="BG8" s="91"/>
      <c r="BH8" s="92" t="s">
        <v>125</v>
      </c>
      <c r="BI8" s="93"/>
      <c r="BJ8" s="91"/>
      <c r="BK8" s="97" t="s">
        <v>126</v>
      </c>
      <c r="BL8" s="97"/>
      <c r="BM8" s="95"/>
      <c r="BN8" s="94" t="s">
        <v>127</v>
      </c>
      <c r="BO8" s="95"/>
      <c r="BP8" s="96"/>
      <c r="BQ8" s="89" t="s">
        <v>128</v>
      </c>
      <c r="BR8" s="90"/>
      <c r="BS8" s="93"/>
      <c r="BT8" s="101"/>
      <c r="BU8" s="104"/>
      <c r="BV8" s="105"/>
      <c r="BW8" s="106"/>
    </row>
    <row r="9" spans="1:75" s="23" customFormat="1" ht="11.25" customHeight="1">
      <c r="A9" s="24"/>
      <c r="B9" s="61"/>
      <c r="C9" s="81" t="s">
        <v>4</v>
      </c>
      <c r="D9" s="82"/>
      <c r="E9" s="62" t="s">
        <v>5</v>
      </c>
      <c r="F9" s="81" t="s">
        <v>4</v>
      </c>
      <c r="G9" s="82"/>
      <c r="H9" s="69" t="s">
        <v>5</v>
      </c>
      <c r="I9" s="81" t="s">
        <v>4</v>
      </c>
      <c r="J9" s="82"/>
      <c r="K9" s="25" t="s">
        <v>5</v>
      </c>
      <c r="L9" s="81" t="s">
        <v>4</v>
      </c>
      <c r="M9" s="82"/>
      <c r="N9" s="25" t="s">
        <v>5</v>
      </c>
      <c r="O9" s="81" t="s">
        <v>4</v>
      </c>
      <c r="P9" s="82"/>
      <c r="Q9" s="25" t="s">
        <v>5</v>
      </c>
      <c r="R9" s="86" t="s">
        <v>4</v>
      </c>
      <c r="S9" s="82"/>
      <c r="T9" s="62" t="s">
        <v>5</v>
      </c>
      <c r="U9" s="81" t="s">
        <v>4</v>
      </c>
      <c r="V9" s="82"/>
      <c r="W9" s="69" t="s">
        <v>5</v>
      </c>
      <c r="X9" s="81" t="s">
        <v>4</v>
      </c>
      <c r="Y9" s="82"/>
      <c r="Z9" s="25" t="s">
        <v>5</v>
      </c>
      <c r="AA9" s="81" t="s">
        <v>4</v>
      </c>
      <c r="AB9" s="82"/>
      <c r="AC9" s="25" t="s">
        <v>5</v>
      </c>
      <c r="AD9" s="81" t="s">
        <v>4</v>
      </c>
      <c r="AE9" s="82"/>
      <c r="AF9" s="25" t="s">
        <v>5</v>
      </c>
      <c r="AG9" s="86" t="s">
        <v>4</v>
      </c>
      <c r="AH9" s="82"/>
      <c r="AI9" s="62" t="s">
        <v>5</v>
      </c>
      <c r="AJ9" s="81" t="s">
        <v>4</v>
      </c>
      <c r="AK9" s="82"/>
      <c r="AL9" s="69" t="s">
        <v>5</v>
      </c>
      <c r="AM9" s="81" t="s">
        <v>4</v>
      </c>
      <c r="AN9" s="82"/>
      <c r="AO9" s="25" t="s">
        <v>5</v>
      </c>
      <c r="AP9" s="81" t="s">
        <v>4</v>
      </c>
      <c r="AQ9" s="82"/>
      <c r="AR9" s="25" t="s">
        <v>5</v>
      </c>
      <c r="AS9" s="81" t="s">
        <v>4</v>
      </c>
      <c r="AT9" s="82"/>
      <c r="AU9" s="25" t="s">
        <v>5</v>
      </c>
      <c r="AV9" s="86" t="s">
        <v>4</v>
      </c>
      <c r="AW9" s="82"/>
      <c r="AX9" s="62" t="s">
        <v>5</v>
      </c>
      <c r="AY9" s="81" t="s">
        <v>4</v>
      </c>
      <c r="AZ9" s="82"/>
      <c r="BA9" s="69" t="s">
        <v>5</v>
      </c>
      <c r="BB9" s="81" t="s">
        <v>4</v>
      </c>
      <c r="BC9" s="82"/>
      <c r="BD9" s="25" t="s">
        <v>5</v>
      </c>
      <c r="BE9" s="81" t="s">
        <v>4</v>
      </c>
      <c r="BF9" s="82"/>
      <c r="BG9" s="25" t="s">
        <v>5</v>
      </c>
      <c r="BH9" s="81" t="s">
        <v>4</v>
      </c>
      <c r="BI9" s="82"/>
      <c r="BJ9" s="25" t="s">
        <v>5</v>
      </c>
      <c r="BK9" s="86" t="s">
        <v>4</v>
      </c>
      <c r="BL9" s="82"/>
      <c r="BM9" s="62" t="s">
        <v>5</v>
      </c>
      <c r="BN9" s="81" t="s">
        <v>4</v>
      </c>
      <c r="BO9" s="82"/>
      <c r="BP9" s="69" t="s">
        <v>5</v>
      </c>
      <c r="BQ9" s="81" t="s">
        <v>4</v>
      </c>
      <c r="BR9" s="82"/>
      <c r="BS9" s="25" t="s">
        <v>5</v>
      </c>
      <c r="BT9" s="77" t="s">
        <v>4</v>
      </c>
      <c r="BU9" s="81" t="s">
        <v>4</v>
      </c>
      <c r="BV9" s="82"/>
      <c r="BW9" s="25" t="s">
        <v>5</v>
      </c>
    </row>
    <row r="10" spans="1:75" s="23" customFormat="1" ht="39" customHeight="1">
      <c r="A10" s="4"/>
      <c r="B10" s="61"/>
      <c r="C10" s="63"/>
      <c r="D10" s="67" t="s">
        <v>72</v>
      </c>
      <c r="E10" s="65"/>
      <c r="F10" s="66"/>
      <c r="G10" s="67" t="s">
        <v>72</v>
      </c>
      <c r="H10" s="68"/>
      <c r="I10" s="66"/>
      <c r="J10" s="70" t="s">
        <v>72</v>
      </c>
      <c r="K10" s="65"/>
      <c r="L10" s="64"/>
      <c r="M10" s="70" t="s">
        <v>72</v>
      </c>
      <c r="N10" s="65"/>
      <c r="O10" s="66"/>
      <c r="P10" s="70" t="s">
        <v>72</v>
      </c>
      <c r="Q10" s="65"/>
      <c r="R10" s="63"/>
      <c r="S10" s="67" t="s">
        <v>72</v>
      </c>
      <c r="T10" s="65"/>
      <c r="U10" s="66"/>
      <c r="V10" s="67" t="s">
        <v>72</v>
      </c>
      <c r="W10" s="68"/>
      <c r="X10" s="66"/>
      <c r="Y10" s="70" t="s">
        <v>72</v>
      </c>
      <c r="Z10" s="65"/>
      <c r="AA10" s="64"/>
      <c r="AB10" s="70" t="s">
        <v>72</v>
      </c>
      <c r="AC10" s="65"/>
      <c r="AD10" s="66"/>
      <c r="AE10" s="70" t="s">
        <v>72</v>
      </c>
      <c r="AF10" s="65"/>
      <c r="AG10" s="63"/>
      <c r="AH10" s="67" t="s">
        <v>72</v>
      </c>
      <c r="AI10" s="65"/>
      <c r="AJ10" s="66"/>
      <c r="AK10" s="67" t="s">
        <v>72</v>
      </c>
      <c r="AL10" s="68"/>
      <c r="AM10" s="66"/>
      <c r="AN10" s="70" t="s">
        <v>72</v>
      </c>
      <c r="AO10" s="65"/>
      <c r="AP10" s="64"/>
      <c r="AQ10" s="70" t="s">
        <v>72</v>
      </c>
      <c r="AR10" s="65"/>
      <c r="AS10" s="66"/>
      <c r="AT10" s="70" t="s">
        <v>72</v>
      </c>
      <c r="AU10" s="65"/>
      <c r="AV10" s="63"/>
      <c r="AW10" s="67" t="s">
        <v>72</v>
      </c>
      <c r="AX10" s="65"/>
      <c r="AY10" s="66"/>
      <c r="AZ10" s="67" t="s">
        <v>72</v>
      </c>
      <c r="BA10" s="68"/>
      <c r="BB10" s="66"/>
      <c r="BC10" s="70" t="s">
        <v>72</v>
      </c>
      <c r="BD10" s="65"/>
      <c r="BE10" s="64"/>
      <c r="BF10" s="70" t="s">
        <v>72</v>
      </c>
      <c r="BG10" s="65"/>
      <c r="BH10" s="66"/>
      <c r="BI10" s="70" t="s">
        <v>72</v>
      </c>
      <c r="BJ10" s="65"/>
      <c r="BK10" s="63"/>
      <c r="BL10" s="67" t="s">
        <v>72</v>
      </c>
      <c r="BM10" s="65"/>
      <c r="BN10" s="66"/>
      <c r="BO10" s="67" t="s">
        <v>72</v>
      </c>
      <c r="BP10" s="68"/>
      <c r="BQ10" s="66"/>
      <c r="BR10" s="70" t="s">
        <v>72</v>
      </c>
      <c r="BS10" s="65"/>
      <c r="BT10" s="64"/>
      <c r="BU10" s="66"/>
      <c r="BV10" s="70" t="s">
        <v>72</v>
      </c>
      <c r="BW10" s="65"/>
    </row>
    <row r="11" spans="1:75" s="2" customFormat="1" ht="11.25" customHeight="1">
      <c r="A11" s="26"/>
      <c r="B11" s="27"/>
      <c r="C11" s="28"/>
      <c r="D11" s="28"/>
      <c r="E11" s="28"/>
      <c r="F11" s="28"/>
      <c r="G11" s="28"/>
      <c r="H11" s="28"/>
      <c r="I11" s="28"/>
      <c r="J11" s="28"/>
      <c r="K11" s="71"/>
      <c r="L11" s="28"/>
      <c r="M11" s="28"/>
      <c r="N11" s="7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71"/>
      <c r="AA11" s="28"/>
      <c r="AB11" s="28"/>
      <c r="AC11" s="71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71"/>
      <c r="AP11" s="28"/>
      <c r="AQ11" s="28"/>
      <c r="AR11" s="71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71"/>
      <c r="BE11" s="28"/>
      <c r="BF11" s="28"/>
      <c r="BG11" s="71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71"/>
      <c r="BT11" s="28"/>
      <c r="BU11" s="28"/>
      <c r="BV11" s="28"/>
      <c r="BW11" s="28"/>
    </row>
    <row r="12" spans="1:75" s="2" customFormat="1" ht="11.25" customHeight="1">
      <c r="A12" s="26"/>
      <c r="B12" s="59" t="s">
        <v>73</v>
      </c>
      <c r="C12" s="28"/>
      <c r="D12" s="28"/>
      <c r="E12" s="28"/>
      <c r="F12" s="28"/>
      <c r="G12" s="28"/>
      <c r="H12" s="28"/>
      <c r="I12" s="28"/>
      <c r="J12" s="28"/>
      <c r="K12" s="71"/>
      <c r="L12" s="28"/>
      <c r="M12" s="28"/>
      <c r="N12" s="7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71"/>
      <c r="AA12" s="28"/>
      <c r="AB12" s="28"/>
      <c r="AC12" s="71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71"/>
      <c r="AP12" s="28"/>
      <c r="AQ12" s="28"/>
      <c r="AR12" s="71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71"/>
      <c r="BE12" s="28"/>
      <c r="BF12" s="28"/>
      <c r="BG12" s="71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71"/>
      <c r="BT12" s="30">
        <v>0</v>
      </c>
      <c r="BU12" s="28">
        <v>0</v>
      </c>
      <c r="BV12" s="28"/>
      <c r="BW12" s="28"/>
    </row>
    <row r="13" spans="1:75" s="2" customFormat="1" ht="11.25" customHeight="1">
      <c r="A13" s="26"/>
      <c r="B13" s="59"/>
      <c r="C13" s="28"/>
      <c r="D13" s="28"/>
      <c r="E13" s="28"/>
      <c r="F13" s="28"/>
      <c r="G13" s="28"/>
      <c r="H13" s="28"/>
      <c r="I13" s="28"/>
      <c r="J13" s="28"/>
      <c r="K13" s="71"/>
      <c r="L13" s="28"/>
      <c r="M13" s="28"/>
      <c r="N13" s="7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71"/>
      <c r="AA13" s="28"/>
      <c r="AB13" s="28"/>
      <c r="AC13" s="71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71"/>
      <c r="AP13" s="28"/>
      <c r="AQ13" s="28"/>
      <c r="AR13" s="71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71"/>
      <c r="BE13" s="28"/>
      <c r="BF13" s="28"/>
      <c r="BG13" s="71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71"/>
      <c r="BT13" s="28"/>
      <c r="BU13" s="28"/>
      <c r="BV13" s="28"/>
      <c r="BW13" s="28"/>
    </row>
    <row r="14" spans="1:75">
      <c r="A14" s="51"/>
      <c r="B14" s="49" t="s">
        <v>74</v>
      </c>
      <c r="C14" s="45"/>
      <c r="D14" s="46"/>
      <c r="E14" s="46"/>
      <c r="F14" s="4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5"/>
      <c r="S14" s="46"/>
      <c r="T14" s="46"/>
      <c r="U14" s="4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45"/>
      <c r="AH14" s="46"/>
      <c r="AI14" s="46"/>
      <c r="AJ14" s="4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45"/>
      <c r="AW14" s="46"/>
      <c r="AX14" s="46"/>
      <c r="AY14" s="4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45"/>
      <c r="BL14" s="46"/>
      <c r="BM14" s="46"/>
      <c r="BN14" s="46"/>
      <c r="BO14" s="26"/>
      <c r="BP14" s="26"/>
      <c r="BQ14" s="26"/>
      <c r="BR14" s="26"/>
      <c r="BS14" s="26"/>
      <c r="BT14" s="26"/>
      <c r="BU14" s="26"/>
      <c r="BV14" s="26"/>
      <c r="BW14" s="26"/>
    </row>
    <row r="15" spans="1:75" ht="15">
      <c r="A15" s="27">
        <v>101</v>
      </c>
      <c r="B15" s="29" t="s">
        <v>75</v>
      </c>
      <c r="C15" s="30">
        <v>1556135</v>
      </c>
      <c r="D15" s="30">
        <v>0</v>
      </c>
      <c r="E15" s="30">
        <v>2015831.66</v>
      </c>
      <c r="F15" s="30">
        <v>0</v>
      </c>
      <c r="G15" s="30">
        <v>0</v>
      </c>
      <c r="H15" s="30">
        <v>0</v>
      </c>
      <c r="I15" s="30">
        <v>1985353.75</v>
      </c>
      <c r="J15" s="30">
        <v>0</v>
      </c>
      <c r="K15" s="30">
        <v>2450504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33717.800000000003</v>
      </c>
      <c r="Y15" s="30">
        <v>0</v>
      </c>
      <c r="Z15" s="30">
        <v>42723.79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93475</v>
      </c>
      <c r="AH15" s="30">
        <v>0</v>
      </c>
      <c r="AI15" s="30">
        <v>128376.61</v>
      </c>
      <c r="AJ15" s="30">
        <v>244415.48</v>
      </c>
      <c r="AK15" s="30">
        <v>0</v>
      </c>
      <c r="AL15" s="30">
        <v>312164.26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/>
      <c r="BU15" s="31">
        <f>+C15+F15+I15+L15+O15+R15+U15+X15+AA15+AD15+AG15+AJ15+AM15+AP15+AS15+AV15+AY15+BB15+BE15+BH15+BK15+BN15+BQ15</f>
        <v>3913097.03</v>
      </c>
      <c r="BV15" s="31">
        <f t="shared" ref="BV15:BW24" si="0">+D15+G15+J15+M15+P15+S15+V15+Y15+AB15+AE15+AH15+AK15+AN15+AQ15+AT15+AW15+AZ15+BC15+BF15+BI15+BL15+BO15+BR15</f>
        <v>0</v>
      </c>
      <c r="BW15" s="31">
        <f t="shared" si="0"/>
        <v>4949600.32</v>
      </c>
    </row>
    <row r="16" spans="1:75" ht="15">
      <c r="A16" s="27">
        <f>A15 + 1</f>
        <v>102</v>
      </c>
      <c r="B16" s="29" t="s">
        <v>76</v>
      </c>
      <c r="C16" s="30">
        <v>108311</v>
      </c>
      <c r="D16" s="30">
        <v>0</v>
      </c>
      <c r="E16" s="30">
        <v>149335.5</v>
      </c>
      <c r="F16" s="30">
        <v>0</v>
      </c>
      <c r="G16" s="30">
        <v>0</v>
      </c>
      <c r="H16" s="30">
        <v>0</v>
      </c>
      <c r="I16" s="30">
        <v>132900.48000000001</v>
      </c>
      <c r="J16" s="30">
        <v>0</v>
      </c>
      <c r="K16" s="30">
        <v>171968.09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2243.5</v>
      </c>
      <c r="Y16" s="30">
        <v>0</v>
      </c>
      <c r="Z16" s="30">
        <v>3003.83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5897.5</v>
      </c>
      <c r="AH16" s="30">
        <v>0</v>
      </c>
      <c r="AI16" s="30">
        <v>8680.4599999999991</v>
      </c>
      <c r="AJ16" s="30">
        <v>22882.2</v>
      </c>
      <c r="AK16" s="30">
        <v>0</v>
      </c>
      <c r="AL16" s="30">
        <v>36224.68</v>
      </c>
      <c r="AM16" s="30">
        <v>0</v>
      </c>
      <c r="AN16" s="30">
        <v>0</v>
      </c>
      <c r="AO16" s="30">
        <v>0</v>
      </c>
      <c r="AP16" s="30">
        <v>2200</v>
      </c>
      <c r="AQ16" s="30">
        <v>0</v>
      </c>
      <c r="AR16" s="30">
        <v>4400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/>
      <c r="BU16" s="31">
        <f t="shared" ref="BU16:BU24" si="1">+C16+F16+I16+L16+O16+R16+U16+X16+AA16+AD16+AG16+AJ16+AM16+AP16+AS16+AV16+AY16+BB16+BE16+BH16+BK16+BN16+BQ16</f>
        <v>274434.68</v>
      </c>
      <c r="BV16" s="31">
        <f t="shared" si="0"/>
        <v>0</v>
      </c>
      <c r="BW16" s="31">
        <f t="shared" si="0"/>
        <v>373612.56</v>
      </c>
    </row>
    <row r="17" spans="1:75" ht="15">
      <c r="A17" s="27">
        <f t="shared" ref="A17:A24" si="2">A16 + 1</f>
        <v>103</v>
      </c>
      <c r="B17" s="29" t="s">
        <v>77</v>
      </c>
      <c r="C17" s="30">
        <v>1279960.3700000001</v>
      </c>
      <c r="D17" s="30">
        <v>0</v>
      </c>
      <c r="E17" s="30">
        <v>1714759.78</v>
      </c>
      <c r="F17" s="30">
        <v>0</v>
      </c>
      <c r="G17" s="30">
        <v>0</v>
      </c>
      <c r="H17" s="30">
        <v>0</v>
      </c>
      <c r="I17" s="30">
        <v>855285.75</v>
      </c>
      <c r="J17" s="30">
        <v>0</v>
      </c>
      <c r="K17" s="30">
        <v>1117792.1399999999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1100</v>
      </c>
      <c r="Y17" s="30">
        <v>0</v>
      </c>
      <c r="Z17" s="30">
        <v>1411.1</v>
      </c>
      <c r="AA17" s="30">
        <v>145321.51999999999</v>
      </c>
      <c r="AB17" s="30">
        <v>0</v>
      </c>
      <c r="AC17" s="30">
        <v>291143.67</v>
      </c>
      <c r="AD17" s="30">
        <v>0</v>
      </c>
      <c r="AE17" s="30">
        <v>0</v>
      </c>
      <c r="AF17" s="30">
        <v>0</v>
      </c>
      <c r="AG17" s="30">
        <v>3300</v>
      </c>
      <c r="AH17" s="30">
        <v>0</v>
      </c>
      <c r="AI17" s="30">
        <v>3300</v>
      </c>
      <c r="AJ17" s="30">
        <v>26179.4</v>
      </c>
      <c r="AK17" s="30">
        <v>0</v>
      </c>
      <c r="AL17" s="30">
        <v>71845.86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/>
      <c r="BU17" s="31">
        <f t="shared" si="1"/>
        <v>2311147.04</v>
      </c>
      <c r="BV17" s="31">
        <f t="shared" si="0"/>
        <v>0</v>
      </c>
      <c r="BW17" s="31">
        <f t="shared" si="0"/>
        <v>3200252.55</v>
      </c>
    </row>
    <row r="18" spans="1:75" ht="15">
      <c r="A18" s="27">
        <f t="shared" si="2"/>
        <v>104</v>
      </c>
      <c r="B18" s="29" t="s">
        <v>23</v>
      </c>
      <c r="C18" s="30">
        <v>22350</v>
      </c>
      <c r="D18" s="30">
        <v>0</v>
      </c>
      <c r="E18" s="30">
        <v>200420.23</v>
      </c>
      <c r="F18" s="30">
        <v>0</v>
      </c>
      <c r="G18" s="30">
        <v>0</v>
      </c>
      <c r="H18" s="30">
        <v>0</v>
      </c>
      <c r="I18" s="30">
        <v>2000000</v>
      </c>
      <c r="J18" s="30">
        <v>0</v>
      </c>
      <c r="K18" s="30">
        <v>2011906.61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48745.82</v>
      </c>
      <c r="S18" s="30">
        <v>0</v>
      </c>
      <c r="T18" s="30">
        <v>106764.37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9925375</v>
      </c>
      <c r="AK18" s="30">
        <v>0</v>
      </c>
      <c r="AL18" s="30">
        <v>14250527.300000001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/>
      <c r="BU18" s="31">
        <f t="shared" si="1"/>
        <v>11996470.82</v>
      </c>
      <c r="BV18" s="31">
        <f t="shared" si="0"/>
        <v>0</v>
      </c>
      <c r="BW18" s="31">
        <f t="shared" si="0"/>
        <v>16569618.510000002</v>
      </c>
    </row>
    <row r="19" spans="1:75" ht="15">
      <c r="A19" s="27">
        <f t="shared" si="2"/>
        <v>105</v>
      </c>
      <c r="B19" s="29" t="s">
        <v>78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/>
      <c r="BU19" s="31">
        <f t="shared" si="1"/>
        <v>0</v>
      </c>
      <c r="BV19" s="31">
        <f t="shared" si="0"/>
        <v>0</v>
      </c>
      <c r="BW19" s="31">
        <f t="shared" si="0"/>
        <v>0</v>
      </c>
    </row>
    <row r="20" spans="1:75" ht="15">
      <c r="A20" s="27">
        <f t="shared" si="2"/>
        <v>106</v>
      </c>
      <c r="B20" s="29" t="s">
        <v>79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/>
      <c r="BU20" s="31">
        <f t="shared" si="1"/>
        <v>0</v>
      </c>
      <c r="BV20" s="31">
        <f t="shared" si="0"/>
        <v>0</v>
      </c>
      <c r="BW20" s="31">
        <f t="shared" si="0"/>
        <v>0</v>
      </c>
    </row>
    <row r="21" spans="1:75" ht="15">
      <c r="A21" s="27">
        <f t="shared" si="2"/>
        <v>107</v>
      </c>
      <c r="B21" s="29" t="s">
        <v>80</v>
      </c>
      <c r="C21" s="30">
        <v>1000</v>
      </c>
      <c r="D21" s="30">
        <v>0</v>
      </c>
      <c r="E21" s="30">
        <v>1000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/>
      <c r="BU21" s="31">
        <f t="shared" si="1"/>
        <v>1000</v>
      </c>
      <c r="BV21" s="31">
        <f t="shared" si="0"/>
        <v>0</v>
      </c>
      <c r="BW21" s="31">
        <f t="shared" si="0"/>
        <v>1000</v>
      </c>
    </row>
    <row r="22" spans="1:75" ht="15">
      <c r="A22" s="27">
        <f t="shared" si="2"/>
        <v>108</v>
      </c>
      <c r="B22" s="29" t="s">
        <v>81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/>
      <c r="BU22" s="31">
        <f t="shared" si="1"/>
        <v>0</v>
      </c>
      <c r="BV22" s="31">
        <f t="shared" si="0"/>
        <v>0</v>
      </c>
      <c r="BW22" s="31">
        <f t="shared" si="0"/>
        <v>0</v>
      </c>
    </row>
    <row r="23" spans="1:75" ht="15">
      <c r="A23" s="27">
        <f t="shared" si="2"/>
        <v>109</v>
      </c>
      <c r="B23" s="29" t="s">
        <v>82</v>
      </c>
      <c r="C23" s="30">
        <v>77025</v>
      </c>
      <c r="D23" s="30">
        <v>0</v>
      </c>
      <c r="E23" s="30">
        <v>204556.92</v>
      </c>
      <c r="F23" s="30">
        <v>0</v>
      </c>
      <c r="G23" s="30">
        <v>0</v>
      </c>
      <c r="H23" s="30">
        <v>0</v>
      </c>
      <c r="I23" s="30">
        <v>8100</v>
      </c>
      <c r="J23" s="30">
        <v>0</v>
      </c>
      <c r="K23" s="30">
        <v>269254.69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4540.0200000000004</v>
      </c>
      <c r="AJ23" s="30">
        <v>117750.1</v>
      </c>
      <c r="AK23" s="30">
        <v>0</v>
      </c>
      <c r="AL23" s="30">
        <v>252809.06</v>
      </c>
      <c r="AM23" s="30">
        <v>0</v>
      </c>
      <c r="AN23" s="30">
        <v>0</v>
      </c>
      <c r="AO23" s="30">
        <v>0</v>
      </c>
      <c r="AP23" s="30">
        <v>33000</v>
      </c>
      <c r="AQ23" s="30">
        <v>0</v>
      </c>
      <c r="AR23" s="30">
        <v>69081.070000000007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/>
      <c r="BU23" s="31">
        <f t="shared" si="1"/>
        <v>235875.1</v>
      </c>
      <c r="BV23" s="31">
        <f t="shared" si="0"/>
        <v>0</v>
      </c>
      <c r="BW23" s="31">
        <f t="shared" si="0"/>
        <v>800241.76</v>
      </c>
    </row>
    <row r="24" spans="1:75" ht="15">
      <c r="A24" s="27">
        <f t="shared" si="2"/>
        <v>110</v>
      </c>
      <c r="B24" s="29" t="s">
        <v>83</v>
      </c>
      <c r="C24" s="30">
        <v>113430</v>
      </c>
      <c r="D24" s="30">
        <v>0</v>
      </c>
      <c r="E24" s="30">
        <v>129190.31</v>
      </c>
      <c r="F24" s="30">
        <v>0</v>
      </c>
      <c r="G24" s="30">
        <v>0</v>
      </c>
      <c r="H24" s="30">
        <v>0</v>
      </c>
      <c r="I24" s="30">
        <v>8524.89</v>
      </c>
      <c r="J24" s="30">
        <v>0</v>
      </c>
      <c r="K24" s="30">
        <v>16372.12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53500</v>
      </c>
      <c r="BI24" s="30">
        <v>0</v>
      </c>
      <c r="BJ24" s="30">
        <v>40000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/>
      <c r="BU24" s="31">
        <f t="shared" si="1"/>
        <v>175454.89</v>
      </c>
      <c r="BV24" s="31">
        <f t="shared" si="0"/>
        <v>0</v>
      </c>
      <c r="BW24" s="31">
        <f t="shared" si="0"/>
        <v>185562.43</v>
      </c>
    </row>
    <row r="25" spans="1:75" s="34" customFormat="1" ht="15.75" thickBot="1">
      <c r="A25" s="72">
        <v>100</v>
      </c>
      <c r="B25" s="32" t="s">
        <v>84</v>
      </c>
      <c r="C25" s="33">
        <f t="shared" ref="C25:BN25" si="3">SUM(C15:C24)</f>
        <v>3158211.37</v>
      </c>
      <c r="D25" s="33">
        <f t="shared" si="3"/>
        <v>0</v>
      </c>
      <c r="E25" s="33">
        <f t="shared" si="3"/>
        <v>4415094.4000000004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4990164.87</v>
      </c>
      <c r="J25" s="33">
        <f t="shared" si="3"/>
        <v>0</v>
      </c>
      <c r="K25" s="33">
        <f t="shared" si="3"/>
        <v>6037797.6500000004</v>
      </c>
      <c r="L25" s="33">
        <f t="shared" si="3"/>
        <v>0</v>
      </c>
      <c r="M25" s="33">
        <f t="shared" si="3"/>
        <v>0</v>
      </c>
      <c r="N25" s="33">
        <f t="shared" si="3"/>
        <v>0</v>
      </c>
      <c r="O25" s="33">
        <f t="shared" si="3"/>
        <v>0</v>
      </c>
      <c r="P25" s="33">
        <f t="shared" si="3"/>
        <v>0</v>
      </c>
      <c r="Q25" s="33">
        <f t="shared" si="3"/>
        <v>0</v>
      </c>
      <c r="R25" s="33">
        <f t="shared" si="3"/>
        <v>48745.82</v>
      </c>
      <c r="S25" s="33">
        <f t="shared" si="3"/>
        <v>0</v>
      </c>
      <c r="T25" s="33">
        <f t="shared" si="3"/>
        <v>106764.37</v>
      </c>
      <c r="U25" s="33">
        <f t="shared" si="3"/>
        <v>0</v>
      </c>
      <c r="V25" s="33">
        <f t="shared" si="3"/>
        <v>0</v>
      </c>
      <c r="W25" s="33">
        <f t="shared" si="3"/>
        <v>0</v>
      </c>
      <c r="X25" s="33">
        <f t="shared" si="3"/>
        <v>37061.300000000003</v>
      </c>
      <c r="Y25" s="33">
        <f t="shared" si="3"/>
        <v>0</v>
      </c>
      <c r="Z25" s="33">
        <f t="shared" si="3"/>
        <v>47138.720000000001</v>
      </c>
      <c r="AA25" s="33">
        <f t="shared" si="3"/>
        <v>145321.51999999999</v>
      </c>
      <c r="AB25" s="33">
        <f t="shared" si="3"/>
        <v>0</v>
      </c>
      <c r="AC25" s="33">
        <f t="shared" si="3"/>
        <v>291143.67</v>
      </c>
      <c r="AD25" s="33">
        <f t="shared" si="3"/>
        <v>0</v>
      </c>
      <c r="AE25" s="33">
        <f t="shared" si="3"/>
        <v>0</v>
      </c>
      <c r="AF25" s="33">
        <f t="shared" si="3"/>
        <v>0</v>
      </c>
      <c r="AG25" s="33">
        <f t="shared" si="3"/>
        <v>102672.5</v>
      </c>
      <c r="AH25" s="33">
        <f t="shared" si="3"/>
        <v>0</v>
      </c>
      <c r="AI25" s="33">
        <f t="shared" si="3"/>
        <v>144897.09</v>
      </c>
      <c r="AJ25" s="33">
        <f t="shared" si="3"/>
        <v>10336602.18</v>
      </c>
      <c r="AK25" s="33">
        <f t="shared" si="3"/>
        <v>0</v>
      </c>
      <c r="AL25" s="33">
        <f t="shared" si="3"/>
        <v>14923571.160000002</v>
      </c>
      <c r="AM25" s="33">
        <f t="shared" si="3"/>
        <v>0</v>
      </c>
      <c r="AN25" s="33">
        <f t="shared" si="3"/>
        <v>0</v>
      </c>
      <c r="AO25" s="33">
        <f t="shared" si="3"/>
        <v>0</v>
      </c>
      <c r="AP25" s="33">
        <f t="shared" si="3"/>
        <v>35200</v>
      </c>
      <c r="AQ25" s="33">
        <f t="shared" si="3"/>
        <v>0</v>
      </c>
      <c r="AR25" s="33">
        <f t="shared" si="3"/>
        <v>73481.070000000007</v>
      </c>
      <c r="AS25" s="33">
        <f t="shared" si="3"/>
        <v>0</v>
      </c>
      <c r="AT25" s="33">
        <f t="shared" si="3"/>
        <v>0</v>
      </c>
      <c r="AU25" s="33">
        <f t="shared" si="3"/>
        <v>0</v>
      </c>
      <c r="AV25" s="33">
        <f t="shared" si="3"/>
        <v>0</v>
      </c>
      <c r="AW25" s="33">
        <f t="shared" si="3"/>
        <v>0</v>
      </c>
      <c r="AX25" s="33">
        <f t="shared" si="3"/>
        <v>0</v>
      </c>
      <c r="AY25" s="33">
        <f t="shared" si="3"/>
        <v>0</v>
      </c>
      <c r="AZ25" s="33">
        <f t="shared" si="3"/>
        <v>0</v>
      </c>
      <c r="BA25" s="33">
        <f t="shared" si="3"/>
        <v>0</v>
      </c>
      <c r="BB25" s="33">
        <f t="shared" si="3"/>
        <v>0</v>
      </c>
      <c r="BC25" s="33">
        <f t="shared" si="3"/>
        <v>0</v>
      </c>
      <c r="BD25" s="33">
        <f t="shared" si="3"/>
        <v>0</v>
      </c>
      <c r="BE25" s="33">
        <f t="shared" si="3"/>
        <v>0</v>
      </c>
      <c r="BF25" s="33">
        <f t="shared" si="3"/>
        <v>0</v>
      </c>
      <c r="BG25" s="33">
        <f t="shared" si="3"/>
        <v>0</v>
      </c>
      <c r="BH25" s="33">
        <f t="shared" si="3"/>
        <v>53500</v>
      </c>
      <c r="BI25" s="33">
        <f t="shared" si="3"/>
        <v>0</v>
      </c>
      <c r="BJ25" s="33">
        <f t="shared" si="3"/>
        <v>40000</v>
      </c>
      <c r="BK25" s="33">
        <f t="shared" si="3"/>
        <v>0</v>
      </c>
      <c r="BL25" s="33">
        <f t="shared" si="3"/>
        <v>0</v>
      </c>
      <c r="BM25" s="33">
        <f t="shared" si="3"/>
        <v>0</v>
      </c>
      <c r="BN25" s="33">
        <f t="shared" si="3"/>
        <v>0</v>
      </c>
      <c r="BO25" s="33">
        <f t="shared" ref="BO25:BW25" si="4">SUM(BO15:BO24)</f>
        <v>0</v>
      </c>
      <c r="BP25" s="33">
        <f t="shared" si="4"/>
        <v>0</v>
      </c>
      <c r="BQ25" s="33">
        <f t="shared" si="4"/>
        <v>0</v>
      </c>
      <c r="BR25" s="33">
        <f t="shared" si="4"/>
        <v>0</v>
      </c>
      <c r="BS25" s="33">
        <f t="shared" si="4"/>
        <v>0</v>
      </c>
      <c r="BT25" s="33"/>
      <c r="BU25" s="33">
        <f t="shared" si="4"/>
        <v>18907479.560000002</v>
      </c>
      <c r="BV25" s="33">
        <f t="shared" si="4"/>
        <v>0</v>
      </c>
      <c r="BW25" s="33">
        <f t="shared" si="4"/>
        <v>26079888.130000003</v>
      </c>
    </row>
    <row r="26" spans="1:75" ht="13.5" thickTop="1">
      <c r="A26" s="1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</row>
    <row r="27" spans="1:75">
      <c r="A27" s="51"/>
      <c r="B27" s="49" t="s">
        <v>85</v>
      </c>
      <c r="C27" s="45"/>
      <c r="D27" s="46"/>
      <c r="E27" s="46"/>
      <c r="F27" s="4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5"/>
      <c r="S27" s="46"/>
      <c r="T27" s="46"/>
      <c r="U27" s="4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5"/>
      <c r="AH27" s="46"/>
      <c r="AI27" s="46"/>
      <c r="AJ27" s="4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45"/>
      <c r="AW27" s="46"/>
      <c r="AX27" s="46"/>
      <c r="AY27" s="4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45"/>
      <c r="BL27" s="46"/>
      <c r="BM27" s="46"/>
      <c r="BN27" s="4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ht="15">
      <c r="A28" s="27">
        <v>201</v>
      </c>
      <c r="B28" s="29" t="s">
        <v>86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/>
      <c r="BU28" s="31">
        <f>+C28+F28+I28+L28+O28+R28+U28+X28+AA28+AD28+AG28+AJ28+AM28+AP28+AS28+AV28+AY28+BB28+BE28+BH28+BK28+BN28+BQ28</f>
        <v>0</v>
      </c>
      <c r="BV28" s="31">
        <f t="shared" ref="BV28:BW32" si="5">+D28+G28+J28+M28+P28+S28+V28+Y28+AB28+AE28+AH28+AK28+AN28+AQ28+AT28+AW28+AZ28+BC28+BF28+BI28+BL28+BO28+BR28</f>
        <v>0</v>
      </c>
      <c r="BW28" s="31">
        <f t="shared" si="5"/>
        <v>0</v>
      </c>
    </row>
    <row r="29" spans="1:75" ht="15">
      <c r="A29" s="27">
        <f>A28 + 1</f>
        <v>202</v>
      </c>
      <c r="B29" s="29" t="s">
        <v>87</v>
      </c>
      <c r="C29" s="30">
        <v>114670</v>
      </c>
      <c r="D29" s="30">
        <v>0</v>
      </c>
      <c r="E29" s="30">
        <v>511698.89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450000</v>
      </c>
      <c r="AB29" s="30">
        <v>0</v>
      </c>
      <c r="AC29" s="30">
        <v>455198.59</v>
      </c>
      <c r="AD29" s="30">
        <v>0</v>
      </c>
      <c r="AE29" s="30">
        <v>0</v>
      </c>
      <c r="AF29" s="30">
        <v>7249.86</v>
      </c>
      <c r="AG29" s="30">
        <v>50000</v>
      </c>
      <c r="AH29" s="30">
        <v>0</v>
      </c>
      <c r="AI29" s="30">
        <v>50000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/>
      <c r="BU29" s="31">
        <f>+C29+F29+I29+L29+O29+R29+U29+X29+AA29+AD29+AG29+AJ29+AM29+AP29+AS29+AV29+AY29+BB29+BE29+BH29+BK29+BN29+BQ29</f>
        <v>614670</v>
      </c>
      <c r="BV29" s="31">
        <f t="shared" si="5"/>
        <v>0</v>
      </c>
      <c r="BW29" s="31">
        <f t="shared" si="5"/>
        <v>1024147.34</v>
      </c>
    </row>
    <row r="30" spans="1:75" ht="15">
      <c r="A30" s="27">
        <f>A29 + 1</f>
        <v>203</v>
      </c>
      <c r="B30" s="29" t="s">
        <v>88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234457.78</v>
      </c>
      <c r="AB30" s="30">
        <v>0</v>
      </c>
      <c r="AC30" s="30">
        <v>783442.02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/>
      <c r="BU30" s="31">
        <f>+C30+F30+I30+L30+O30+R30+U30+X30+AA30+AD30+AG30+AJ30+AM30+AP30+AS30+AV30+AY30+BB30+BE30+BH30+BK30+BN30+BQ30</f>
        <v>234457.78</v>
      </c>
      <c r="BV30" s="31">
        <f t="shared" si="5"/>
        <v>0</v>
      </c>
      <c r="BW30" s="31">
        <f t="shared" si="5"/>
        <v>783442.02</v>
      </c>
    </row>
    <row r="31" spans="1:75" ht="15">
      <c r="A31" s="27">
        <f>A30 + 1</f>
        <v>204</v>
      </c>
      <c r="B31" s="29" t="s">
        <v>89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/>
      <c r="BU31" s="31">
        <f>+C31+F31+I31+L31+O31+R31+U31+X31+AA31+AD31+AG31+AJ31+AM31+AP31+AS31+AV31+AY31+BB31+BE31+BH31+BK31+BN31+BQ31</f>
        <v>0</v>
      </c>
      <c r="BV31" s="31">
        <f t="shared" si="5"/>
        <v>0</v>
      </c>
      <c r="BW31" s="31">
        <f t="shared" si="5"/>
        <v>0</v>
      </c>
    </row>
    <row r="32" spans="1:75" ht="15">
      <c r="A32" s="27">
        <f>A31 + 1</f>
        <v>205</v>
      </c>
      <c r="B32" s="29" t="s">
        <v>90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/>
      <c r="BU32" s="31">
        <f>+C32+F32+I32+L32+O32+R32+U32+X32+AA32+AD32+AG32+AJ32+AM32+AP32+AS32+AV32+AY32+BB32+BE32+BH32+BK32+BN32+BQ32</f>
        <v>0</v>
      </c>
      <c r="BV32" s="31">
        <f t="shared" si="5"/>
        <v>0</v>
      </c>
      <c r="BW32" s="31">
        <f t="shared" si="5"/>
        <v>0</v>
      </c>
    </row>
    <row r="33" spans="1:75" s="34" customFormat="1" ht="15.75" thickBot="1">
      <c r="A33" s="72">
        <v>200</v>
      </c>
      <c r="B33" s="32" t="s">
        <v>91</v>
      </c>
      <c r="C33" s="33">
        <f t="shared" ref="C33:BN33" si="6">SUM(C28:C32)</f>
        <v>114670</v>
      </c>
      <c r="D33" s="33">
        <f t="shared" si="6"/>
        <v>0</v>
      </c>
      <c r="E33" s="33">
        <f t="shared" si="6"/>
        <v>511698.89</v>
      </c>
      <c r="F33" s="33">
        <f t="shared" si="6"/>
        <v>0</v>
      </c>
      <c r="G33" s="33">
        <f t="shared" si="6"/>
        <v>0</v>
      </c>
      <c r="H33" s="33">
        <f t="shared" si="6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33">
        <f t="shared" si="6"/>
        <v>0</v>
      </c>
      <c r="M33" s="33">
        <f t="shared" si="6"/>
        <v>0</v>
      </c>
      <c r="N33" s="33">
        <f t="shared" si="6"/>
        <v>0</v>
      </c>
      <c r="O33" s="33">
        <f t="shared" si="6"/>
        <v>0</v>
      </c>
      <c r="P33" s="33">
        <f t="shared" si="6"/>
        <v>0</v>
      </c>
      <c r="Q33" s="33">
        <f t="shared" si="6"/>
        <v>0</v>
      </c>
      <c r="R33" s="33">
        <f t="shared" si="6"/>
        <v>0</v>
      </c>
      <c r="S33" s="33">
        <f t="shared" si="6"/>
        <v>0</v>
      </c>
      <c r="T33" s="33">
        <f t="shared" si="6"/>
        <v>0</v>
      </c>
      <c r="U33" s="33">
        <f t="shared" si="6"/>
        <v>0</v>
      </c>
      <c r="V33" s="33">
        <f t="shared" si="6"/>
        <v>0</v>
      </c>
      <c r="W33" s="33">
        <f t="shared" si="6"/>
        <v>0</v>
      </c>
      <c r="X33" s="33">
        <f t="shared" si="6"/>
        <v>0</v>
      </c>
      <c r="Y33" s="33">
        <f t="shared" si="6"/>
        <v>0</v>
      </c>
      <c r="Z33" s="33">
        <f t="shared" si="6"/>
        <v>0</v>
      </c>
      <c r="AA33" s="33">
        <f t="shared" si="6"/>
        <v>684457.78</v>
      </c>
      <c r="AB33" s="33">
        <f t="shared" si="6"/>
        <v>0</v>
      </c>
      <c r="AC33" s="33">
        <f t="shared" si="6"/>
        <v>1238640.6100000001</v>
      </c>
      <c r="AD33" s="33">
        <f t="shared" si="6"/>
        <v>0</v>
      </c>
      <c r="AE33" s="33">
        <f t="shared" si="6"/>
        <v>0</v>
      </c>
      <c r="AF33" s="33">
        <f t="shared" si="6"/>
        <v>7249.86</v>
      </c>
      <c r="AG33" s="33">
        <f t="shared" si="6"/>
        <v>50000</v>
      </c>
      <c r="AH33" s="33">
        <f t="shared" si="6"/>
        <v>0</v>
      </c>
      <c r="AI33" s="33">
        <f t="shared" si="6"/>
        <v>50000</v>
      </c>
      <c r="AJ33" s="33">
        <f t="shared" si="6"/>
        <v>0</v>
      </c>
      <c r="AK33" s="33">
        <f t="shared" si="6"/>
        <v>0</v>
      </c>
      <c r="AL33" s="33">
        <f t="shared" si="6"/>
        <v>0</v>
      </c>
      <c r="AM33" s="33">
        <f t="shared" si="6"/>
        <v>0</v>
      </c>
      <c r="AN33" s="33">
        <f t="shared" si="6"/>
        <v>0</v>
      </c>
      <c r="AO33" s="33">
        <f t="shared" si="6"/>
        <v>0</v>
      </c>
      <c r="AP33" s="33">
        <f t="shared" si="6"/>
        <v>0</v>
      </c>
      <c r="AQ33" s="33">
        <f t="shared" si="6"/>
        <v>0</v>
      </c>
      <c r="AR33" s="33">
        <f t="shared" si="6"/>
        <v>0</v>
      </c>
      <c r="AS33" s="33">
        <f t="shared" si="6"/>
        <v>0</v>
      </c>
      <c r="AT33" s="33">
        <f t="shared" si="6"/>
        <v>0</v>
      </c>
      <c r="AU33" s="33">
        <f t="shared" si="6"/>
        <v>0</v>
      </c>
      <c r="AV33" s="33">
        <f t="shared" si="6"/>
        <v>0</v>
      </c>
      <c r="AW33" s="33">
        <f t="shared" si="6"/>
        <v>0</v>
      </c>
      <c r="AX33" s="33">
        <f t="shared" si="6"/>
        <v>0</v>
      </c>
      <c r="AY33" s="33">
        <f t="shared" si="6"/>
        <v>0</v>
      </c>
      <c r="AZ33" s="33">
        <f t="shared" si="6"/>
        <v>0</v>
      </c>
      <c r="BA33" s="33">
        <f t="shared" si="6"/>
        <v>0</v>
      </c>
      <c r="BB33" s="33">
        <f t="shared" si="6"/>
        <v>0</v>
      </c>
      <c r="BC33" s="33">
        <f t="shared" si="6"/>
        <v>0</v>
      </c>
      <c r="BD33" s="33">
        <f t="shared" si="6"/>
        <v>0</v>
      </c>
      <c r="BE33" s="33">
        <f t="shared" si="6"/>
        <v>0</v>
      </c>
      <c r="BF33" s="33">
        <f t="shared" si="6"/>
        <v>0</v>
      </c>
      <c r="BG33" s="33">
        <f t="shared" si="6"/>
        <v>0</v>
      </c>
      <c r="BH33" s="33">
        <f t="shared" si="6"/>
        <v>0</v>
      </c>
      <c r="BI33" s="33">
        <f t="shared" si="6"/>
        <v>0</v>
      </c>
      <c r="BJ33" s="33">
        <f t="shared" si="6"/>
        <v>0</v>
      </c>
      <c r="BK33" s="33">
        <f t="shared" si="6"/>
        <v>0</v>
      </c>
      <c r="BL33" s="33">
        <f t="shared" si="6"/>
        <v>0</v>
      </c>
      <c r="BM33" s="33">
        <f t="shared" si="6"/>
        <v>0</v>
      </c>
      <c r="BN33" s="33">
        <f t="shared" si="6"/>
        <v>0</v>
      </c>
      <c r="BO33" s="33">
        <f t="shared" ref="BO33:BW33" si="7">SUM(BO28:BO32)</f>
        <v>0</v>
      </c>
      <c r="BP33" s="33">
        <f t="shared" si="7"/>
        <v>0</v>
      </c>
      <c r="BQ33" s="33">
        <f t="shared" si="7"/>
        <v>0</v>
      </c>
      <c r="BR33" s="33">
        <f t="shared" si="7"/>
        <v>0</v>
      </c>
      <c r="BS33" s="33">
        <f t="shared" si="7"/>
        <v>0</v>
      </c>
      <c r="BT33" s="33"/>
      <c r="BU33" s="33">
        <f t="shared" si="7"/>
        <v>849127.78</v>
      </c>
      <c r="BV33" s="33">
        <f t="shared" si="7"/>
        <v>0</v>
      </c>
      <c r="BW33" s="33">
        <f t="shared" si="7"/>
        <v>1807589.3599999999</v>
      </c>
    </row>
    <row r="34" spans="1:75" ht="13.5" thickTop="1">
      <c r="A34" s="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</row>
    <row r="35" spans="1:75">
      <c r="A35" s="51"/>
      <c r="B35" s="49" t="s">
        <v>92</v>
      </c>
      <c r="C35" s="45"/>
      <c r="D35" s="46"/>
      <c r="E35" s="46"/>
      <c r="F35" s="4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5"/>
      <c r="S35" s="46"/>
      <c r="T35" s="46"/>
      <c r="U35" s="4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5"/>
      <c r="AH35" s="46"/>
      <c r="AI35" s="46"/>
      <c r="AJ35" s="4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45"/>
      <c r="AW35" s="46"/>
      <c r="AX35" s="46"/>
      <c r="AY35" s="4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45"/>
      <c r="BL35" s="46"/>
      <c r="BM35" s="46"/>
      <c r="BN35" s="46"/>
      <c r="BO35" s="26"/>
      <c r="BP35" s="26"/>
      <c r="BQ35" s="26"/>
      <c r="BR35" s="26"/>
      <c r="BS35" s="26"/>
      <c r="BT35" s="26"/>
      <c r="BU35" s="26"/>
      <c r="BV35" s="26"/>
      <c r="BW35" s="26"/>
    </row>
    <row r="36" spans="1:75" ht="15">
      <c r="A36" s="27">
        <v>301</v>
      </c>
      <c r="B36" s="29" t="s">
        <v>93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/>
      <c r="BU36" s="31">
        <f>+C36+F36+I36+L36+O36+R36+U36+X36+AA36+AD36+AG36+AJ36+AM36+AP36+AS36+AV36+AY36+BB36+BE36+BH36+BK36+BN36+BQ36</f>
        <v>0</v>
      </c>
      <c r="BV36" s="31">
        <f t="shared" ref="BV36:BW39" si="8">+D36+G36+J36+M36+P36+S36+V36+Y36+AB36+AE36+AH36+AK36+AN36+AQ36+AT36+AW36+AZ36+BC36+BF36+BI36+BL36+BO36+BR36</f>
        <v>0</v>
      </c>
      <c r="BW36" s="31">
        <f t="shared" si="8"/>
        <v>0</v>
      </c>
    </row>
    <row r="37" spans="1:75" ht="15">
      <c r="A37" s="27">
        <f>A36 + 1</f>
        <v>302</v>
      </c>
      <c r="B37" s="29" t="s">
        <v>94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/>
      <c r="BU37" s="31">
        <f>+C37+F37+I37+L37+O37+R37+U37+X37+AA37+AD37+AG37+AJ37+AM37+AP37+AS37+AV37+AY37+BB37+BE37+BH37+BK37+BN37+BQ37</f>
        <v>0</v>
      </c>
      <c r="BV37" s="31">
        <f t="shared" si="8"/>
        <v>0</v>
      </c>
      <c r="BW37" s="31">
        <f t="shared" si="8"/>
        <v>0</v>
      </c>
    </row>
    <row r="38" spans="1:75" ht="15">
      <c r="A38" s="27">
        <f>A37 + 1</f>
        <v>303</v>
      </c>
      <c r="B38" s="29" t="s">
        <v>95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/>
      <c r="BU38" s="31">
        <f>+C38+F38+I38+L38+O38+R38+U38+X38+AA38+AD38+AG38+AJ38+AM38+AP38+AS38+AV38+AY38+BB38+BE38+BH38+BK38+BN38+BQ38</f>
        <v>0</v>
      </c>
      <c r="BV38" s="31">
        <f t="shared" si="8"/>
        <v>0</v>
      </c>
      <c r="BW38" s="31">
        <f t="shared" si="8"/>
        <v>0</v>
      </c>
    </row>
    <row r="39" spans="1:75" ht="15">
      <c r="A39" s="27">
        <f>A38 + 1</f>
        <v>304</v>
      </c>
      <c r="B39" s="29" t="s">
        <v>96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/>
      <c r="BU39" s="31">
        <f>+C39+F39+I39+L39+O39+R39+U39+X39+AA39+AD39+AG39+AJ39+AM39+AP39+AS39+AV39+AY39+BB39+BE39+BH39+BK39+BN39+BQ39</f>
        <v>0</v>
      </c>
      <c r="BV39" s="31">
        <f t="shared" si="8"/>
        <v>0</v>
      </c>
      <c r="BW39" s="31">
        <f t="shared" si="8"/>
        <v>0</v>
      </c>
    </row>
    <row r="40" spans="1:75" s="34" customFormat="1" ht="15.75" thickBot="1">
      <c r="A40" s="72">
        <v>300</v>
      </c>
      <c r="B40" s="32" t="s">
        <v>97</v>
      </c>
      <c r="C40" s="33">
        <f t="shared" ref="C40:BN40" si="9">SUM(C36:C39)</f>
        <v>0</v>
      </c>
      <c r="D40" s="33">
        <f t="shared" si="9"/>
        <v>0</v>
      </c>
      <c r="E40" s="33">
        <f t="shared" si="9"/>
        <v>0</v>
      </c>
      <c r="F40" s="33">
        <f t="shared" si="9"/>
        <v>0</v>
      </c>
      <c r="G40" s="33">
        <f t="shared" si="9"/>
        <v>0</v>
      </c>
      <c r="H40" s="33">
        <f t="shared" si="9"/>
        <v>0</v>
      </c>
      <c r="I40" s="33">
        <f t="shared" si="9"/>
        <v>0</v>
      </c>
      <c r="J40" s="33">
        <f t="shared" si="9"/>
        <v>0</v>
      </c>
      <c r="K40" s="33">
        <f t="shared" si="9"/>
        <v>0</v>
      </c>
      <c r="L40" s="33">
        <f t="shared" si="9"/>
        <v>0</v>
      </c>
      <c r="M40" s="33">
        <f t="shared" si="9"/>
        <v>0</v>
      </c>
      <c r="N40" s="33">
        <f t="shared" si="9"/>
        <v>0</v>
      </c>
      <c r="O40" s="33">
        <f t="shared" si="9"/>
        <v>0</v>
      </c>
      <c r="P40" s="33">
        <f t="shared" si="9"/>
        <v>0</v>
      </c>
      <c r="Q40" s="33">
        <f t="shared" si="9"/>
        <v>0</v>
      </c>
      <c r="R40" s="33">
        <f t="shared" si="9"/>
        <v>0</v>
      </c>
      <c r="S40" s="33">
        <f t="shared" si="9"/>
        <v>0</v>
      </c>
      <c r="T40" s="33">
        <f t="shared" si="9"/>
        <v>0</v>
      </c>
      <c r="U40" s="33">
        <f t="shared" si="9"/>
        <v>0</v>
      </c>
      <c r="V40" s="33">
        <f t="shared" si="9"/>
        <v>0</v>
      </c>
      <c r="W40" s="33">
        <f t="shared" si="9"/>
        <v>0</v>
      </c>
      <c r="X40" s="33">
        <f t="shared" si="9"/>
        <v>0</v>
      </c>
      <c r="Y40" s="33">
        <f t="shared" si="9"/>
        <v>0</v>
      </c>
      <c r="Z40" s="33">
        <f t="shared" si="9"/>
        <v>0</v>
      </c>
      <c r="AA40" s="33">
        <f t="shared" si="9"/>
        <v>0</v>
      </c>
      <c r="AB40" s="33">
        <f t="shared" si="9"/>
        <v>0</v>
      </c>
      <c r="AC40" s="33">
        <f t="shared" si="9"/>
        <v>0</v>
      </c>
      <c r="AD40" s="33">
        <f t="shared" si="9"/>
        <v>0</v>
      </c>
      <c r="AE40" s="33">
        <f t="shared" si="9"/>
        <v>0</v>
      </c>
      <c r="AF40" s="33">
        <f t="shared" si="9"/>
        <v>0</v>
      </c>
      <c r="AG40" s="33">
        <f t="shared" si="9"/>
        <v>0</v>
      </c>
      <c r="AH40" s="33">
        <f t="shared" si="9"/>
        <v>0</v>
      </c>
      <c r="AI40" s="33">
        <f t="shared" si="9"/>
        <v>0</v>
      </c>
      <c r="AJ40" s="33">
        <f t="shared" si="9"/>
        <v>0</v>
      </c>
      <c r="AK40" s="33">
        <f t="shared" si="9"/>
        <v>0</v>
      </c>
      <c r="AL40" s="33">
        <f t="shared" si="9"/>
        <v>0</v>
      </c>
      <c r="AM40" s="33">
        <f t="shared" si="9"/>
        <v>0</v>
      </c>
      <c r="AN40" s="33">
        <f t="shared" si="9"/>
        <v>0</v>
      </c>
      <c r="AO40" s="33">
        <f t="shared" si="9"/>
        <v>0</v>
      </c>
      <c r="AP40" s="33">
        <f t="shared" si="9"/>
        <v>0</v>
      </c>
      <c r="AQ40" s="33">
        <f t="shared" si="9"/>
        <v>0</v>
      </c>
      <c r="AR40" s="33">
        <f t="shared" si="9"/>
        <v>0</v>
      </c>
      <c r="AS40" s="33">
        <f t="shared" si="9"/>
        <v>0</v>
      </c>
      <c r="AT40" s="33">
        <f t="shared" si="9"/>
        <v>0</v>
      </c>
      <c r="AU40" s="33">
        <f t="shared" si="9"/>
        <v>0</v>
      </c>
      <c r="AV40" s="33">
        <f t="shared" si="9"/>
        <v>0</v>
      </c>
      <c r="AW40" s="33">
        <f t="shared" si="9"/>
        <v>0</v>
      </c>
      <c r="AX40" s="33">
        <f t="shared" si="9"/>
        <v>0</v>
      </c>
      <c r="AY40" s="33">
        <f t="shared" si="9"/>
        <v>0</v>
      </c>
      <c r="AZ40" s="33">
        <f t="shared" si="9"/>
        <v>0</v>
      </c>
      <c r="BA40" s="33">
        <f t="shared" si="9"/>
        <v>0</v>
      </c>
      <c r="BB40" s="33">
        <f t="shared" si="9"/>
        <v>0</v>
      </c>
      <c r="BC40" s="33">
        <f t="shared" si="9"/>
        <v>0</v>
      </c>
      <c r="BD40" s="33">
        <f t="shared" si="9"/>
        <v>0</v>
      </c>
      <c r="BE40" s="33">
        <f t="shared" si="9"/>
        <v>0</v>
      </c>
      <c r="BF40" s="33">
        <f t="shared" si="9"/>
        <v>0</v>
      </c>
      <c r="BG40" s="33">
        <f t="shared" si="9"/>
        <v>0</v>
      </c>
      <c r="BH40" s="33">
        <f t="shared" si="9"/>
        <v>0</v>
      </c>
      <c r="BI40" s="33">
        <f t="shared" si="9"/>
        <v>0</v>
      </c>
      <c r="BJ40" s="33">
        <f t="shared" si="9"/>
        <v>0</v>
      </c>
      <c r="BK40" s="33">
        <f t="shared" si="9"/>
        <v>0</v>
      </c>
      <c r="BL40" s="33">
        <f t="shared" si="9"/>
        <v>0</v>
      </c>
      <c r="BM40" s="33">
        <f t="shared" si="9"/>
        <v>0</v>
      </c>
      <c r="BN40" s="33">
        <f t="shared" si="9"/>
        <v>0</v>
      </c>
      <c r="BO40" s="33">
        <f t="shared" ref="BO40:BW40" si="10">SUM(BO36:BO39)</f>
        <v>0</v>
      </c>
      <c r="BP40" s="33">
        <f t="shared" si="10"/>
        <v>0</v>
      </c>
      <c r="BQ40" s="33">
        <f t="shared" si="10"/>
        <v>0</v>
      </c>
      <c r="BR40" s="33">
        <f t="shared" si="10"/>
        <v>0</v>
      </c>
      <c r="BS40" s="33">
        <f t="shared" si="10"/>
        <v>0</v>
      </c>
      <c r="BT40" s="33"/>
      <c r="BU40" s="33">
        <f t="shared" si="10"/>
        <v>0</v>
      </c>
      <c r="BV40" s="33">
        <f t="shared" si="10"/>
        <v>0</v>
      </c>
      <c r="BW40" s="33">
        <f t="shared" si="10"/>
        <v>0</v>
      </c>
    </row>
    <row r="41" spans="1:75" ht="13.5" thickTop="1">
      <c r="A41" s="73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</row>
    <row r="42" spans="1:75">
      <c r="A42" s="51"/>
      <c r="B42" s="49" t="s">
        <v>98</v>
      </c>
      <c r="C42" s="45"/>
      <c r="D42" s="46"/>
      <c r="E42" s="46"/>
      <c r="F42" s="4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5"/>
      <c r="S42" s="46"/>
      <c r="T42" s="46"/>
      <c r="U42" s="4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45"/>
      <c r="AH42" s="46"/>
      <c r="AI42" s="46"/>
      <c r="AJ42" s="4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45"/>
      <c r="AW42" s="46"/>
      <c r="AX42" s="46"/>
      <c r="AY42" s="4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45"/>
      <c r="BL42" s="46"/>
      <c r="BM42" s="46"/>
      <c r="BN42" s="46"/>
      <c r="BO42" s="26"/>
      <c r="BP42" s="26"/>
      <c r="BQ42" s="26"/>
      <c r="BR42" s="26"/>
      <c r="BS42" s="26"/>
      <c r="BT42" s="26"/>
      <c r="BU42" s="26"/>
      <c r="BV42" s="26"/>
      <c r="BW42" s="26"/>
    </row>
    <row r="43" spans="1:75" ht="15">
      <c r="A43" s="27">
        <v>401</v>
      </c>
      <c r="B43" s="29" t="s">
        <v>99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0</v>
      </c>
      <c r="BM43" s="30">
        <v>0</v>
      </c>
      <c r="BN43" s="30">
        <v>0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/>
      <c r="BU43" s="31">
        <f t="shared" ref="BU43:BW46" si="11">+C43+F43+I43+L43+O43+R43+U43+X43+AA43+AD43+AG43+AJ43+AM43+AP43+AS43+AV43+AY43+BB43+BE43+BH43+BK43+BN43+BQ43</f>
        <v>0</v>
      </c>
      <c r="BV43" s="31">
        <f t="shared" si="11"/>
        <v>0</v>
      </c>
      <c r="BW43" s="31">
        <f t="shared" si="11"/>
        <v>0</v>
      </c>
    </row>
    <row r="44" spans="1:75" ht="15">
      <c r="A44" s="27">
        <f>A43 + 1</f>
        <v>402</v>
      </c>
      <c r="B44" s="29" t="s">
        <v>100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/>
      <c r="BU44" s="31">
        <f t="shared" si="11"/>
        <v>0</v>
      </c>
      <c r="BV44" s="31">
        <f t="shared" si="11"/>
        <v>0</v>
      </c>
      <c r="BW44" s="31">
        <f t="shared" si="11"/>
        <v>0</v>
      </c>
    </row>
    <row r="45" spans="1:75" ht="15">
      <c r="A45" s="27">
        <f>A44 + 1</f>
        <v>403</v>
      </c>
      <c r="B45" s="29" t="s">
        <v>101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/>
      <c r="BU45" s="31">
        <f t="shared" si="11"/>
        <v>0</v>
      </c>
      <c r="BV45" s="31">
        <f t="shared" si="11"/>
        <v>0</v>
      </c>
      <c r="BW45" s="31">
        <f t="shared" si="11"/>
        <v>0</v>
      </c>
    </row>
    <row r="46" spans="1:75" ht="15">
      <c r="A46" s="27">
        <f>A45 + 1</f>
        <v>404</v>
      </c>
      <c r="B46" s="29" t="s">
        <v>102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/>
      <c r="BU46" s="31">
        <f t="shared" si="11"/>
        <v>0</v>
      </c>
      <c r="BV46" s="31">
        <f t="shared" si="11"/>
        <v>0</v>
      </c>
      <c r="BW46" s="31">
        <f t="shared" si="11"/>
        <v>0</v>
      </c>
    </row>
    <row r="47" spans="1:75" s="34" customFormat="1" ht="15.75" thickBot="1">
      <c r="A47" s="72">
        <v>400</v>
      </c>
      <c r="B47" s="32" t="s">
        <v>103</v>
      </c>
      <c r="C47" s="33">
        <f t="shared" ref="C47:BN47" si="12">SUM(C43:C46)</f>
        <v>0</v>
      </c>
      <c r="D47" s="33">
        <f t="shared" si="12"/>
        <v>0</v>
      </c>
      <c r="E47" s="33">
        <f t="shared" si="12"/>
        <v>0</v>
      </c>
      <c r="F47" s="33">
        <f t="shared" si="12"/>
        <v>0</v>
      </c>
      <c r="G47" s="33">
        <f t="shared" si="12"/>
        <v>0</v>
      </c>
      <c r="H47" s="33">
        <f t="shared" si="12"/>
        <v>0</v>
      </c>
      <c r="I47" s="33">
        <f t="shared" si="12"/>
        <v>0</v>
      </c>
      <c r="J47" s="33">
        <f t="shared" si="12"/>
        <v>0</v>
      </c>
      <c r="K47" s="33">
        <f t="shared" si="12"/>
        <v>0</v>
      </c>
      <c r="L47" s="33">
        <f t="shared" si="12"/>
        <v>0</v>
      </c>
      <c r="M47" s="33">
        <f t="shared" si="12"/>
        <v>0</v>
      </c>
      <c r="N47" s="33">
        <f t="shared" si="12"/>
        <v>0</v>
      </c>
      <c r="O47" s="33">
        <f t="shared" si="12"/>
        <v>0</v>
      </c>
      <c r="P47" s="33">
        <f t="shared" si="12"/>
        <v>0</v>
      </c>
      <c r="Q47" s="33">
        <f t="shared" si="12"/>
        <v>0</v>
      </c>
      <c r="R47" s="33">
        <f t="shared" si="12"/>
        <v>0</v>
      </c>
      <c r="S47" s="33">
        <f t="shared" si="12"/>
        <v>0</v>
      </c>
      <c r="T47" s="33">
        <f t="shared" si="12"/>
        <v>0</v>
      </c>
      <c r="U47" s="33">
        <f t="shared" si="12"/>
        <v>0</v>
      </c>
      <c r="V47" s="33">
        <f t="shared" si="12"/>
        <v>0</v>
      </c>
      <c r="W47" s="33">
        <f t="shared" si="12"/>
        <v>0</v>
      </c>
      <c r="X47" s="33">
        <f t="shared" si="12"/>
        <v>0</v>
      </c>
      <c r="Y47" s="33">
        <f t="shared" si="12"/>
        <v>0</v>
      </c>
      <c r="Z47" s="33">
        <f t="shared" si="12"/>
        <v>0</v>
      </c>
      <c r="AA47" s="33">
        <f t="shared" si="12"/>
        <v>0</v>
      </c>
      <c r="AB47" s="33">
        <f t="shared" si="12"/>
        <v>0</v>
      </c>
      <c r="AC47" s="33">
        <f t="shared" si="12"/>
        <v>0</v>
      </c>
      <c r="AD47" s="33">
        <f t="shared" si="12"/>
        <v>0</v>
      </c>
      <c r="AE47" s="33">
        <f t="shared" si="12"/>
        <v>0</v>
      </c>
      <c r="AF47" s="33">
        <f t="shared" si="12"/>
        <v>0</v>
      </c>
      <c r="AG47" s="33">
        <f t="shared" si="12"/>
        <v>0</v>
      </c>
      <c r="AH47" s="33">
        <f t="shared" si="12"/>
        <v>0</v>
      </c>
      <c r="AI47" s="33">
        <f t="shared" si="12"/>
        <v>0</v>
      </c>
      <c r="AJ47" s="33">
        <f t="shared" si="12"/>
        <v>0</v>
      </c>
      <c r="AK47" s="33">
        <f t="shared" si="12"/>
        <v>0</v>
      </c>
      <c r="AL47" s="33">
        <f t="shared" si="12"/>
        <v>0</v>
      </c>
      <c r="AM47" s="33">
        <f t="shared" si="12"/>
        <v>0</v>
      </c>
      <c r="AN47" s="33">
        <f t="shared" si="12"/>
        <v>0</v>
      </c>
      <c r="AO47" s="33">
        <f t="shared" si="12"/>
        <v>0</v>
      </c>
      <c r="AP47" s="33">
        <f t="shared" si="12"/>
        <v>0</v>
      </c>
      <c r="AQ47" s="33">
        <f t="shared" si="12"/>
        <v>0</v>
      </c>
      <c r="AR47" s="33">
        <f t="shared" si="12"/>
        <v>0</v>
      </c>
      <c r="AS47" s="33">
        <f t="shared" si="12"/>
        <v>0</v>
      </c>
      <c r="AT47" s="33">
        <f t="shared" si="12"/>
        <v>0</v>
      </c>
      <c r="AU47" s="33">
        <f t="shared" si="12"/>
        <v>0</v>
      </c>
      <c r="AV47" s="33">
        <f t="shared" si="12"/>
        <v>0</v>
      </c>
      <c r="AW47" s="33">
        <f t="shared" si="12"/>
        <v>0</v>
      </c>
      <c r="AX47" s="33">
        <f t="shared" si="12"/>
        <v>0</v>
      </c>
      <c r="AY47" s="33">
        <f t="shared" si="12"/>
        <v>0</v>
      </c>
      <c r="AZ47" s="33">
        <f t="shared" si="12"/>
        <v>0</v>
      </c>
      <c r="BA47" s="33">
        <f t="shared" si="12"/>
        <v>0</v>
      </c>
      <c r="BB47" s="33">
        <f t="shared" si="12"/>
        <v>0</v>
      </c>
      <c r="BC47" s="33">
        <f t="shared" si="12"/>
        <v>0</v>
      </c>
      <c r="BD47" s="33">
        <f t="shared" si="12"/>
        <v>0</v>
      </c>
      <c r="BE47" s="33">
        <f t="shared" si="12"/>
        <v>0</v>
      </c>
      <c r="BF47" s="33">
        <f t="shared" si="12"/>
        <v>0</v>
      </c>
      <c r="BG47" s="33">
        <f t="shared" si="12"/>
        <v>0</v>
      </c>
      <c r="BH47" s="33">
        <f t="shared" si="12"/>
        <v>0</v>
      </c>
      <c r="BI47" s="33">
        <f t="shared" si="12"/>
        <v>0</v>
      </c>
      <c r="BJ47" s="33">
        <f t="shared" si="12"/>
        <v>0</v>
      </c>
      <c r="BK47" s="33">
        <f t="shared" si="12"/>
        <v>0</v>
      </c>
      <c r="BL47" s="33">
        <f t="shared" si="12"/>
        <v>0</v>
      </c>
      <c r="BM47" s="33">
        <f t="shared" si="12"/>
        <v>0</v>
      </c>
      <c r="BN47" s="33">
        <f t="shared" si="12"/>
        <v>0</v>
      </c>
      <c r="BO47" s="33">
        <f t="shared" ref="BO47:BW47" si="13">SUM(BO43:BO46)</f>
        <v>0</v>
      </c>
      <c r="BP47" s="33">
        <f t="shared" si="13"/>
        <v>0</v>
      </c>
      <c r="BQ47" s="33">
        <f t="shared" si="13"/>
        <v>0</v>
      </c>
      <c r="BR47" s="33">
        <f t="shared" si="13"/>
        <v>0</v>
      </c>
      <c r="BS47" s="33">
        <f t="shared" si="13"/>
        <v>0</v>
      </c>
      <c r="BT47" s="33"/>
      <c r="BU47" s="33">
        <f t="shared" si="13"/>
        <v>0</v>
      </c>
      <c r="BV47" s="33">
        <f t="shared" si="13"/>
        <v>0</v>
      </c>
      <c r="BW47" s="33">
        <f t="shared" si="13"/>
        <v>0</v>
      </c>
    </row>
    <row r="48" spans="1:75" ht="13.5" thickTop="1">
      <c r="A48" s="73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</row>
    <row r="49" spans="1:75">
      <c r="A49" s="51"/>
      <c r="B49" s="49" t="s">
        <v>104</v>
      </c>
      <c r="C49" s="45"/>
      <c r="D49" s="46"/>
      <c r="E49" s="46"/>
      <c r="F49" s="4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5"/>
      <c r="S49" s="46"/>
      <c r="T49" s="46"/>
      <c r="U49" s="4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45"/>
      <c r="AH49" s="46"/>
      <c r="AI49" s="46"/>
      <c r="AJ49" s="4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45"/>
      <c r="AW49" s="46"/>
      <c r="AX49" s="46"/>
      <c r="AY49" s="4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45"/>
      <c r="BL49" s="46"/>
      <c r="BM49" s="46"/>
      <c r="BN49" s="46"/>
      <c r="BO49" s="26"/>
      <c r="BP49" s="26"/>
      <c r="BQ49" s="26"/>
      <c r="BR49" s="26"/>
      <c r="BS49" s="26"/>
      <c r="BT49" s="26"/>
      <c r="BU49" s="26"/>
      <c r="BV49" s="26"/>
      <c r="BW49" s="26"/>
    </row>
    <row r="50" spans="1:75" ht="15">
      <c r="A50" s="27">
        <v>501</v>
      </c>
      <c r="B50" s="29" t="s">
        <v>105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800000</v>
      </c>
      <c r="BO50" s="30">
        <v>0</v>
      </c>
      <c r="BP50" s="30">
        <v>800000</v>
      </c>
      <c r="BQ50" s="30">
        <v>0</v>
      </c>
      <c r="BR50" s="30">
        <v>0</v>
      </c>
      <c r="BS50" s="30">
        <v>0</v>
      </c>
      <c r="BT50" s="30"/>
      <c r="BU50" s="31">
        <f>+C50+F50+I50+L50+O50+R50+U50+X50+AA50+AD50+AG50+AJ50+AM50+AP50+AS50+AV50+AY50+BB50+BE50+BH50+BK50+BN50+BQ50</f>
        <v>800000</v>
      </c>
      <c r="BV50" s="31">
        <f>+D50+G50+J50+M50+P50+S50+V50+Y50+AB50+AE50+AH50+AK50+AN50+AQ50+AT50+AW50+AZ50+BC50+BF50+BI50+BL50+BO50+BR50</f>
        <v>0</v>
      </c>
      <c r="BW50" s="31">
        <f>+E50+H50+K50+N50+Q50+T50+W50+Z50+AC50+AF50+AI50+AL50+AO50+AR50+AU50+AX50+BA50+BD50+BG50+BJ50+BM50+BP50+BS50</f>
        <v>800000</v>
      </c>
    </row>
    <row r="51" spans="1:75" s="34" customFormat="1" ht="15.75" thickBot="1">
      <c r="A51" s="72">
        <v>500</v>
      </c>
      <c r="B51" s="32" t="s">
        <v>106</v>
      </c>
      <c r="C51" s="33">
        <f t="shared" ref="C51:BN51" si="14">SUM(C50)</f>
        <v>0</v>
      </c>
      <c r="D51" s="33">
        <f t="shared" si="14"/>
        <v>0</v>
      </c>
      <c r="E51" s="33">
        <f t="shared" si="14"/>
        <v>0</v>
      </c>
      <c r="F51" s="33">
        <f t="shared" si="14"/>
        <v>0</v>
      </c>
      <c r="G51" s="33">
        <f t="shared" si="14"/>
        <v>0</v>
      </c>
      <c r="H51" s="33">
        <f t="shared" si="14"/>
        <v>0</v>
      </c>
      <c r="I51" s="33">
        <f t="shared" si="14"/>
        <v>0</v>
      </c>
      <c r="J51" s="33">
        <f t="shared" si="14"/>
        <v>0</v>
      </c>
      <c r="K51" s="33">
        <f t="shared" si="14"/>
        <v>0</v>
      </c>
      <c r="L51" s="33">
        <f t="shared" si="14"/>
        <v>0</v>
      </c>
      <c r="M51" s="33">
        <f t="shared" si="14"/>
        <v>0</v>
      </c>
      <c r="N51" s="33">
        <f t="shared" si="14"/>
        <v>0</v>
      </c>
      <c r="O51" s="33">
        <f t="shared" si="14"/>
        <v>0</v>
      </c>
      <c r="P51" s="33">
        <f t="shared" si="14"/>
        <v>0</v>
      </c>
      <c r="Q51" s="33">
        <f t="shared" si="14"/>
        <v>0</v>
      </c>
      <c r="R51" s="33">
        <f t="shared" si="14"/>
        <v>0</v>
      </c>
      <c r="S51" s="33">
        <f t="shared" si="14"/>
        <v>0</v>
      </c>
      <c r="T51" s="33">
        <f t="shared" si="14"/>
        <v>0</v>
      </c>
      <c r="U51" s="33">
        <f t="shared" si="14"/>
        <v>0</v>
      </c>
      <c r="V51" s="33">
        <f t="shared" si="14"/>
        <v>0</v>
      </c>
      <c r="W51" s="33">
        <f t="shared" si="14"/>
        <v>0</v>
      </c>
      <c r="X51" s="33">
        <f t="shared" si="14"/>
        <v>0</v>
      </c>
      <c r="Y51" s="33">
        <f t="shared" si="14"/>
        <v>0</v>
      </c>
      <c r="Z51" s="33">
        <f t="shared" si="14"/>
        <v>0</v>
      </c>
      <c r="AA51" s="33">
        <f t="shared" si="14"/>
        <v>0</v>
      </c>
      <c r="AB51" s="33">
        <f t="shared" si="14"/>
        <v>0</v>
      </c>
      <c r="AC51" s="33">
        <f t="shared" si="14"/>
        <v>0</v>
      </c>
      <c r="AD51" s="33">
        <f t="shared" si="14"/>
        <v>0</v>
      </c>
      <c r="AE51" s="33">
        <f t="shared" si="14"/>
        <v>0</v>
      </c>
      <c r="AF51" s="33">
        <f t="shared" si="14"/>
        <v>0</v>
      </c>
      <c r="AG51" s="33">
        <f t="shared" si="14"/>
        <v>0</v>
      </c>
      <c r="AH51" s="33">
        <f t="shared" si="14"/>
        <v>0</v>
      </c>
      <c r="AI51" s="33">
        <f t="shared" si="14"/>
        <v>0</v>
      </c>
      <c r="AJ51" s="33">
        <f t="shared" si="14"/>
        <v>0</v>
      </c>
      <c r="AK51" s="33">
        <f t="shared" si="14"/>
        <v>0</v>
      </c>
      <c r="AL51" s="33">
        <f t="shared" si="14"/>
        <v>0</v>
      </c>
      <c r="AM51" s="33">
        <f t="shared" si="14"/>
        <v>0</v>
      </c>
      <c r="AN51" s="33">
        <f t="shared" si="14"/>
        <v>0</v>
      </c>
      <c r="AO51" s="33">
        <f t="shared" si="14"/>
        <v>0</v>
      </c>
      <c r="AP51" s="33">
        <f t="shared" si="14"/>
        <v>0</v>
      </c>
      <c r="AQ51" s="33">
        <f t="shared" si="14"/>
        <v>0</v>
      </c>
      <c r="AR51" s="33">
        <f t="shared" si="14"/>
        <v>0</v>
      </c>
      <c r="AS51" s="33">
        <f t="shared" si="14"/>
        <v>0</v>
      </c>
      <c r="AT51" s="33">
        <f t="shared" si="14"/>
        <v>0</v>
      </c>
      <c r="AU51" s="33">
        <f t="shared" si="14"/>
        <v>0</v>
      </c>
      <c r="AV51" s="33">
        <f t="shared" si="14"/>
        <v>0</v>
      </c>
      <c r="AW51" s="33">
        <f t="shared" si="14"/>
        <v>0</v>
      </c>
      <c r="AX51" s="33">
        <f t="shared" si="14"/>
        <v>0</v>
      </c>
      <c r="AY51" s="33">
        <f t="shared" si="14"/>
        <v>0</v>
      </c>
      <c r="AZ51" s="33">
        <f t="shared" si="14"/>
        <v>0</v>
      </c>
      <c r="BA51" s="33">
        <f t="shared" si="14"/>
        <v>0</v>
      </c>
      <c r="BB51" s="33">
        <f t="shared" si="14"/>
        <v>0</v>
      </c>
      <c r="BC51" s="33">
        <f t="shared" si="14"/>
        <v>0</v>
      </c>
      <c r="BD51" s="33">
        <f t="shared" si="14"/>
        <v>0</v>
      </c>
      <c r="BE51" s="33">
        <f t="shared" si="14"/>
        <v>0</v>
      </c>
      <c r="BF51" s="33">
        <f t="shared" si="14"/>
        <v>0</v>
      </c>
      <c r="BG51" s="33">
        <f t="shared" si="14"/>
        <v>0</v>
      </c>
      <c r="BH51" s="33">
        <f t="shared" si="14"/>
        <v>0</v>
      </c>
      <c r="BI51" s="33">
        <f t="shared" si="14"/>
        <v>0</v>
      </c>
      <c r="BJ51" s="33">
        <f t="shared" si="14"/>
        <v>0</v>
      </c>
      <c r="BK51" s="33">
        <f t="shared" si="14"/>
        <v>0</v>
      </c>
      <c r="BL51" s="33">
        <f t="shared" si="14"/>
        <v>0</v>
      </c>
      <c r="BM51" s="33">
        <f t="shared" si="14"/>
        <v>0</v>
      </c>
      <c r="BN51" s="33">
        <f t="shared" si="14"/>
        <v>800000</v>
      </c>
      <c r="BO51" s="33">
        <f t="shared" ref="BO51:BW51" si="15">SUM(BO50)</f>
        <v>0</v>
      </c>
      <c r="BP51" s="33">
        <f t="shared" si="15"/>
        <v>800000</v>
      </c>
      <c r="BQ51" s="33">
        <f t="shared" si="15"/>
        <v>0</v>
      </c>
      <c r="BR51" s="33">
        <f t="shared" si="15"/>
        <v>0</v>
      </c>
      <c r="BS51" s="33">
        <f t="shared" si="15"/>
        <v>0</v>
      </c>
      <c r="BT51" s="33"/>
      <c r="BU51" s="33">
        <f t="shared" si="15"/>
        <v>800000</v>
      </c>
      <c r="BV51" s="33">
        <f t="shared" si="15"/>
        <v>0</v>
      </c>
      <c r="BW51" s="33">
        <f t="shared" si="15"/>
        <v>800000</v>
      </c>
    </row>
    <row r="52" spans="1:75" ht="13.5" thickTop="1">
      <c r="A52" s="73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</row>
    <row r="53" spans="1:75">
      <c r="A53" s="51"/>
      <c r="B53" s="49" t="s">
        <v>107</v>
      </c>
      <c r="C53" s="45"/>
      <c r="D53" s="46"/>
      <c r="E53" s="46"/>
      <c r="F53" s="4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5"/>
      <c r="S53" s="46"/>
      <c r="T53" s="46"/>
      <c r="U53" s="4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45"/>
      <c r="AH53" s="46"/>
      <c r="AI53" s="46"/>
      <c r="AJ53" s="4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45"/>
      <c r="AW53" s="46"/>
      <c r="AX53" s="46"/>
      <c r="AY53" s="4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45"/>
      <c r="BL53" s="46"/>
      <c r="BM53" s="46"/>
      <c r="BN53" s="46"/>
      <c r="BO53" s="26"/>
      <c r="BP53" s="26"/>
      <c r="BQ53" s="26"/>
      <c r="BR53" s="26"/>
      <c r="BS53" s="26"/>
      <c r="BT53" s="26"/>
      <c r="BU53" s="26"/>
      <c r="BV53" s="26"/>
      <c r="BW53" s="26"/>
    </row>
    <row r="54" spans="1:75" ht="15">
      <c r="A54" s="27">
        <v>701</v>
      </c>
      <c r="B54" s="29" t="s">
        <v>108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1585000</v>
      </c>
      <c r="BR54" s="30">
        <v>0</v>
      </c>
      <c r="BS54" s="30">
        <v>1692449.73</v>
      </c>
      <c r="BT54" s="30"/>
      <c r="BU54" s="31">
        <f t="shared" ref="BU54:BW55" si="16">+C54+F54+I54+L54+O54+R54+U54+X54+AA54+AD54+AG54+AJ54+AM54+AP54+AS54+AV54+AY54+BB54+BE54+BH54+BK54+BN54+BQ54</f>
        <v>1585000</v>
      </c>
      <c r="BV54" s="31">
        <f t="shared" si="16"/>
        <v>0</v>
      </c>
      <c r="BW54" s="31">
        <f t="shared" si="16"/>
        <v>1692449.73</v>
      </c>
    </row>
    <row r="55" spans="1:75" ht="15">
      <c r="A55" s="27">
        <f>A54 + 1</f>
        <v>702</v>
      </c>
      <c r="B55" s="29" t="s">
        <v>109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350000</v>
      </c>
      <c r="BR55" s="30">
        <v>0</v>
      </c>
      <c r="BS55" s="30">
        <v>355549.2</v>
      </c>
      <c r="BT55" s="30"/>
      <c r="BU55" s="31">
        <f t="shared" si="16"/>
        <v>350000</v>
      </c>
      <c r="BV55" s="31">
        <f t="shared" si="16"/>
        <v>0</v>
      </c>
      <c r="BW55" s="31">
        <f t="shared" si="16"/>
        <v>355549.2</v>
      </c>
    </row>
    <row r="56" spans="1:75" s="34" customFormat="1" ht="15.75" thickBot="1">
      <c r="A56" s="72">
        <v>700</v>
      </c>
      <c r="B56" s="32" t="s">
        <v>110</v>
      </c>
      <c r="C56" s="33">
        <f t="shared" ref="C56:BN56" si="17">SUM(C54:C55)</f>
        <v>0</v>
      </c>
      <c r="D56" s="33">
        <f t="shared" si="17"/>
        <v>0</v>
      </c>
      <c r="E56" s="33">
        <f t="shared" si="17"/>
        <v>0</v>
      </c>
      <c r="F56" s="33">
        <f t="shared" si="17"/>
        <v>0</v>
      </c>
      <c r="G56" s="33">
        <f t="shared" si="17"/>
        <v>0</v>
      </c>
      <c r="H56" s="33">
        <f t="shared" si="17"/>
        <v>0</v>
      </c>
      <c r="I56" s="33">
        <f t="shared" si="17"/>
        <v>0</v>
      </c>
      <c r="J56" s="33">
        <f t="shared" si="17"/>
        <v>0</v>
      </c>
      <c r="K56" s="33">
        <f t="shared" si="17"/>
        <v>0</v>
      </c>
      <c r="L56" s="33">
        <f t="shared" si="17"/>
        <v>0</v>
      </c>
      <c r="M56" s="33">
        <f t="shared" si="17"/>
        <v>0</v>
      </c>
      <c r="N56" s="33">
        <f t="shared" si="17"/>
        <v>0</v>
      </c>
      <c r="O56" s="33">
        <f t="shared" si="17"/>
        <v>0</v>
      </c>
      <c r="P56" s="33">
        <f t="shared" si="17"/>
        <v>0</v>
      </c>
      <c r="Q56" s="33">
        <f t="shared" si="17"/>
        <v>0</v>
      </c>
      <c r="R56" s="33">
        <f t="shared" si="17"/>
        <v>0</v>
      </c>
      <c r="S56" s="33">
        <f t="shared" si="17"/>
        <v>0</v>
      </c>
      <c r="T56" s="33">
        <f t="shared" si="17"/>
        <v>0</v>
      </c>
      <c r="U56" s="33">
        <f t="shared" si="17"/>
        <v>0</v>
      </c>
      <c r="V56" s="33">
        <f t="shared" si="17"/>
        <v>0</v>
      </c>
      <c r="W56" s="33">
        <f t="shared" si="17"/>
        <v>0</v>
      </c>
      <c r="X56" s="33">
        <f t="shared" si="17"/>
        <v>0</v>
      </c>
      <c r="Y56" s="33">
        <f t="shared" si="17"/>
        <v>0</v>
      </c>
      <c r="Z56" s="33">
        <f t="shared" si="17"/>
        <v>0</v>
      </c>
      <c r="AA56" s="33">
        <f t="shared" si="17"/>
        <v>0</v>
      </c>
      <c r="AB56" s="33">
        <f t="shared" si="17"/>
        <v>0</v>
      </c>
      <c r="AC56" s="33">
        <f t="shared" si="17"/>
        <v>0</v>
      </c>
      <c r="AD56" s="33">
        <f t="shared" si="17"/>
        <v>0</v>
      </c>
      <c r="AE56" s="33">
        <f t="shared" si="17"/>
        <v>0</v>
      </c>
      <c r="AF56" s="33">
        <f t="shared" si="17"/>
        <v>0</v>
      </c>
      <c r="AG56" s="33">
        <f t="shared" si="17"/>
        <v>0</v>
      </c>
      <c r="AH56" s="33">
        <f t="shared" si="17"/>
        <v>0</v>
      </c>
      <c r="AI56" s="33">
        <f t="shared" si="17"/>
        <v>0</v>
      </c>
      <c r="AJ56" s="33">
        <f t="shared" si="17"/>
        <v>0</v>
      </c>
      <c r="AK56" s="33">
        <f t="shared" si="17"/>
        <v>0</v>
      </c>
      <c r="AL56" s="33">
        <f t="shared" si="17"/>
        <v>0</v>
      </c>
      <c r="AM56" s="33">
        <f t="shared" si="17"/>
        <v>0</v>
      </c>
      <c r="AN56" s="33">
        <f t="shared" si="17"/>
        <v>0</v>
      </c>
      <c r="AO56" s="33">
        <f t="shared" si="17"/>
        <v>0</v>
      </c>
      <c r="AP56" s="33">
        <f t="shared" si="17"/>
        <v>0</v>
      </c>
      <c r="AQ56" s="33">
        <f t="shared" si="17"/>
        <v>0</v>
      </c>
      <c r="AR56" s="33">
        <f t="shared" si="17"/>
        <v>0</v>
      </c>
      <c r="AS56" s="33">
        <f t="shared" si="17"/>
        <v>0</v>
      </c>
      <c r="AT56" s="33">
        <f t="shared" si="17"/>
        <v>0</v>
      </c>
      <c r="AU56" s="33">
        <f t="shared" si="17"/>
        <v>0</v>
      </c>
      <c r="AV56" s="33">
        <f t="shared" si="17"/>
        <v>0</v>
      </c>
      <c r="AW56" s="33">
        <f t="shared" si="17"/>
        <v>0</v>
      </c>
      <c r="AX56" s="33">
        <f t="shared" si="17"/>
        <v>0</v>
      </c>
      <c r="AY56" s="33">
        <f t="shared" si="17"/>
        <v>0</v>
      </c>
      <c r="AZ56" s="33">
        <f t="shared" si="17"/>
        <v>0</v>
      </c>
      <c r="BA56" s="33">
        <f t="shared" si="17"/>
        <v>0</v>
      </c>
      <c r="BB56" s="33">
        <f t="shared" si="17"/>
        <v>0</v>
      </c>
      <c r="BC56" s="33">
        <f t="shared" si="17"/>
        <v>0</v>
      </c>
      <c r="BD56" s="33">
        <f t="shared" si="17"/>
        <v>0</v>
      </c>
      <c r="BE56" s="33">
        <f t="shared" si="17"/>
        <v>0</v>
      </c>
      <c r="BF56" s="33">
        <f t="shared" si="17"/>
        <v>0</v>
      </c>
      <c r="BG56" s="33">
        <f t="shared" si="17"/>
        <v>0</v>
      </c>
      <c r="BH56" s="33">
        <f t="shared" si="17"/>
        <v>0</v>
      </c>
      <c r="BI56" s="33">
        <f t="shared" si="17"/>
        <v>0</v>
      </c>
      <c r="BJ56" s="33">
        <f t="shared" si="17"/>
        <v>0</v>
      </c>
      <c r="BK56" s="33">
        <f t="shared" si="17"/>
        <v>0</v>
      </c>
      <c r="BL56" s="33">
        <f t="shared" si="17"/>
        <v>0</v>
      </c>
      <c r="BM56" s="33">
        <f t="shared" si="17"/>
        <v>0</v>
      </c>
      <c r="BN56" s="33">
        <f t="shared" si="17"/>
        <v>0</v>
      </c>
      <c r="BO56" s="33">
        <f t="shared" ref="BO56:BW56" si="18">SUM(BO54:BO55)</f>
        <v>0</v>
      </c>
      <c r="BP56" s="33">
        <f t="shared" si="18"/>
        <v>0</v>
      </c>
      <c r="BQ56" s="33">
        <f t="shared" si="18"/>
        <v>1935000</v>
      </c>
      <c r="BR56" s="33">
        <f t="shared" si="18"/>
        <v>0</v>
      </c>
      <c r="BS56" s="33">
        <f t="shared" si="18"/>
        <v>2047998.93</v>
      </c>
      <c r="BT56" s="33"/>
      <c r="BU56" s="33">
        <f t="shared" si="18"/>
        <v>1935000</v>
      </c>
      <c r="BV56" s="33">
        <f t="shared" si="18"/>
        <v>0</v>
      </c>
      <c r="BW56" s="33">
        <f t="shared" si="18"/>
        <v>2047998.93</v>
      </c>
    </row>
    <row r="57" spans="1:75" ht="16.5" thickTop="1" thickBot="1">
      <c r="A57" s="37"/>
      <c r="B57" s="38" t="s">
        <v>111</v>
      </c>
      <c r="C57" s="39">
        <f t="shared" ref="C57:BN57" si="19">+C25+C33+C40+C47+C51+C56</f>
        <v>3272881.37</v>
      </c>
      <c r="D57" s="39">
        <f t="shared" si="19"/>
        <v>0</v>
      </c>
      <c r="E57" s="39">
        <f t="shared" si="19"/>
        <v>4926793.29</v>
      </c>
      <c r="F57" s="39">
        <f t="shared" si="19"/>
        <v>0</v>
      </c>
      <c r="G57" s="39">
        <f t="shared" si="19"/>
        <v>0</v>
      </c>
      <c r="H57" s="39">
        <f t="shared" si="19"/>
        <v>0</v>
      </c>
      <c r="I57" s="39">
        <f t="shared" si="19"/>
        <v>4990164.87</v>
      </c>
      <c r="J57" s="39">
        <f t="shared" si="19"/>
        <v>0</v>
      </c>
      <c r="K57" s="39">
        <f t="shared" si="19"/>
        <v>6037797.6500000004</v>
      </c>
      <c r="L57" s="39">
        <f t="shared" si="19"/>
        <v>0</v>
      </c>
      <c r="M57" s="39">
        <f t="shared" si="19"/>
        <v>0</v>
      </c>
      <c r="N57" s="39">
        <f t="shared" si="19"/>
        <v>0</v>
      </c>
      <c r="O57" s="39">
        <f t="shared" si="19"/>
        <v>0</v>
      </c>
      <c r="P57" s="39">
        <f t="shared" si="19"/>
        <v>0</v>
      </c>
      <c r="Q57" s="39">
        <f t="shared" si="19"/>
        <v>0</v>
      </c>
      <c r="R57" s="39">
        <f t="shared" si="19"/>
        <v>48745.82</v>
      </c>
      <c r="S57" s="39">
        <f t="shared" si="19"/>
        <v>0</v>
      </c>
      <c r="T57" s="39">
        <f t="shared" si="19"/>
        <v>106764.37</v>
      </c>
      <c r="U57" s="39">
        <f t="shared" si="19"/>
        <v>0</v>
      </c>
      <c r="V57" s="39">
        <f t="shared" si="19"/>
        <v>0</v>
      </c>
      <c r="W57" s="39">
        <f t="shared" si="19"/>
        <v>0</v>
      </c>
      <c r="X57" s="39">
        <f t="shared" si="19"/>
        <v>37061.300000000003</v>
      </c>
      <c r="Y57" s="39">
        <f t="shared" si="19"/>
        <v>0</v>
      </c>
      <c r="Z57" s="39">
        <f t="shared" si="19"/>
        <v>47138.720000000001</v>
      </c>
      <c r="AA57" s="39">
        <f t="shared" si="19"/>
        <v>829779.3</v>
      </c>
      <c r="AB57" s="39">
        <f t="shared" si="19"/>
        <v>0</v>
      </c>
      <c r="AC57" s="39">
        <f t="shared" si="19"/>
        <v>1529784.28</v>
      </c>
      <c r="AD57" s="39">
        <f t="shared" si="19"/>
        <v>0</v>
      </c>
      <c r="AE57" s="39">
        <f t="shared" si="19"/>
        <v>0</v>
      </c>
      <c r="AF57" s="39">
        <f t="shared" si="19"/>
        <v>7249.86</v>
      </c>
      <c r="AG57" s="39">
        <f t="shared" si="19"/>
        <v>152672.5</v>
      </c>
      <c r="AH57" s="39">
        <f t="shared" si="19"/>
        <v>0</v>
      </c>
      <c r="AI57" s="39">
        <f t="shared" si="19"/>
        <v>194897.09</v>
      </c>
      <c r="AJ57" s="39">
        <f t="shared" si="19"/>
        <v>10336602.18</v>
      </c>
      <c r="AK57" s="39">
        <f t="shared" si="19"/>
        <v>0</v>
      </c>
      <c r="AL57" s="39">
        <f t="shared" si="19"/>
        <v>14923571.160000002</v>
      </c>
      <c r="AM57" s="39">
        <f t="shared" si="19"/>
        <v>0</v>
      </c>
      <c r="AN57" s="39">
        <f t="shared" si="19"/>
        <v>0</v>
      </c>
      <c r="AO57" s="39">
        <f t="shared" si="19"/>
        <v>0</v>
      </c>
      <c r="AP57" s="39">
        <f t="shared" si="19"/>
        <v>35200</v>
      </c>
      <c r="AQ57" s="39">
        <f t="shared" si="19"/>
        <v>0</v>
      </c>
      <c r="AR57" s="39">
        <f t="shared" si="19"/>
        <v>73481.070000000007</v>
      </c>
      <c r="AS57" s="39">
        <f t="shared" si="19"/>
        <v>0</v>
      </c>
      <c r="AT57" s="39">
        <f t="shared" si="19"/>
        <v>0</v>
      </c>
      <c r="AU57" s="39">
        <f t="shared" si="19"/>
        <v>0</v>
      </c>
      <c r="AV57" s="39">
        <f t="shared" si="19"/>
        <v>0</v>
      </c>
      <c r="AW57" s="39">
        <f t="shared" si="19"/>
        <v>0</v>
      </c>
      <c r="AX57" s="39">
        <f t="shared" si="19"/>
        <v>0</v>
      </c>
      <c r="AY57" s="39">
        <f t="shared" si="19"/>
        <v>0</v>
      </c>
      <c r="AZ57" s="39">
        <f t="shared" si="19"/>
        <v>0</v>
      </c>
      <c r="BA57" s="39">
        <f t="shared" si="19"/>
        <v>0</v>
      </c>
      <c r="BB57" s="39">
        <f t="shared" si="19"/>
        <v>0</v>
      </c>
      <c r="BC57" s="39">
        <f t="shared" si="19"/>
        <v>0</v>
      </c>
      <c r="BD57" s="39">
        <f t="shared" si="19"/>
        <v>0</v>
      </c>
      <c r="BE57" s="39">
        <f t="shared" si="19"/>
        <v>0</v>
      </c>
      <c r="BF57" s="39">
        <f t="shared" si="19"/>
        <v>0</v>
      </c>
      <c r="BG57" s="39">
        <f t="shared" si="19"/>
        <v>0</v>
      </c>
      <c r="BH57" s="39">
        <f t="shared" si="19"/>
        <v>53500</v>
      </c>
      <c r="BI57" s="39">
        <f t="shared" si="19"/>
        <v>0</v>
      </c>
      <c r="BJ57" s="39">
        <f t="shared" si="19"/>
        <v>40000</v>
      </c>
      <c r="BK57" s="39">
        <f t="shared" si="19"/>
        <v>0</v>
      </c>
      <c r="BL57" s="39">
        <f t="shared" si="19"/>
        <v>0</v>
      </c>
      <c r="BM57" s="39">
        <f t="shared" si="19"/>
        <v>0</v>
      </c>
      <c r="BN57" s="39">
        <f t="shared" si="19"/>
        <v>800000</v>
      </c>
      <c r="BO57" s="39">
        <f t="shared" ref="BO57:BW57" si="20">+BO25+BO33+BO40+BO47+BO51+BO56</f>
        <v>0</v>
      </c>
      <c r="BP57" s="39">
        <f t="shared" si="20"/>
        <v>800000</v>
      </c>
      <c r="BQ57" s="39">
        <f t="shared" si="20"/>
        <v>1935000</v>
      </c>
      <c r="BR57" s="39">
        <f t="shared" si="20"/>
        <v>0</v>
      </c>
      <c r="BS57" s="39">
        <f t="shared" si="20"/>
        <v>2047998.93</v>
      </c>
      <c r="BT57" s="39"/>
      <c r="BU57" s="39">
        <f>+BU12+BU25+BU33+BU40+BU47+BU51+BU56</f>
        <v>22491607.340000004</v>
      </c>
      <c r="BV57" s="39">
        <f t="shared" si="20"/>
        <v>0</v>
      </c>
      <c r="BW57" s="39">
        <f t="shared" si="20"/>
        <v>30735476.420000002</v>
      </c>
    </row>
  </sheetData>
  <mergeCells count="75">
    <mergeCell ref="BU9:BV9"/>
    <mergeCell ref="BN7:BP7"/>
    <mergeCell ref="BQ7:BS7"/>
    <mergeCell ref="BT7:BT8"/>
    <mergeCell ref="BU7:BW8"/>
    <mergeCell ref="C8:E8"/>
    <mergeCell ref="C9:D9"/>
    <mergeCell ref="F8:H8"/>
    <mergeCell ref="F9:G9"/>
    <mergeCell ref="AD8:AF8"/>
    <mergeCell ref="AG9:AH9"/>
    <mergeCell ref="L8:N8"/>
    <mergeCell ref="L9:M9"/>
    <mergeCell ref="AA8:AC8"/>
    <mergeCell ref="BK8:BM8"/>
    <mergeCell ref="BN8:BP8"/>
    <mergeCell ref="AJ8:AL8"/>
    <mergeCell ref="AJ9:AK9"/>
    <mergeCell ref="BH9:BI9"/>
    <mergeCell ref="AP8:AR8"/>
    <mergeCell ref="BQ8:BS8"/>
    <mergeCell ref="O9:P9"/>
    <mergeCell ref="BN9:BO9"/>
    <mergeCell ref="BQ9:BR9"/>
    <mergeCell ref="U7:W7"/>
    <mergeCell ref="X7:Z7"/>
    <mergeCell ref="AA7:AC7"/>
    <mergeCell ref="BK7:BM7"/>
    <mergeCell ref="BK9:BL9"/>
    <mergeCell ref="AG8:AI8"/>
    <mergeCell ref="B7:B8"/>
    <mergeCell ref="C7:E7"/>
    <mergeCell ref="F7:H7"/>
    <mergeCell ref="I7:K7"/>
    <mergeCell ref="I9:J9"/>
    <mergeCell ref="X8:Z8"/>
    <mergeCell ref="L7:N7"/>
    <mergeCell ref="O7:Q7"/>
    <mergeCell ref="C3:F3"/>
    <mergeCell ref="I8:K8"/>
    <mergeCell ref="O8:Q8"/>
    <mergeCell ref="AG7:AI7"/>
    <mergeCell ref="R7:T7"/>
    <mergeCell ref="R9:S9"/>
    <mergeCell ref="U9:V9"/>
    <mergeCell ref="X9:Y9"/>
    <mergeCell ref="AA9:AB9"/>
    <mergeCell ref="AD9:AE9"/>
    <mergeCell ref="AY9:AZ9"/>
    <mergeCell ref="AJ7:AL7"/>
    <mergeCell ref="AM7:AO7"/>
    <mergeCell ref="AP7:AR7"/>
    <mergeCell ref="AS7:AU7"/>
    <mergeCell ref="AV8:AX8"/>
    <mergeCell ref="AM8:AO8"/>
    <mergeCell ref="BH7:BJ7"/>
    <mergeCell ref="B1:J1"/>
    <mergeCell ref="BB8:BD8"/>
    <mergeCell ref="BE8:BG8"/>
    <mergeCell ref="BH8:BJ8"/>
    <mergeCell ref="AY8:BA8"/>
    <mergeCell ref="AS8:AU8"/>
    <mergeCell ref="AD7:AF7"/>
    <mergeCell ref="R8:T8"/>
    <mergeCell ref="U8:W8"/>
    <mergeCell ref="BB9:BC9"/>
    <mergeCell ref="BE9:BF9"/>
    <mergeCell ref="BB7:BD7"/>
    <mergeCell ref="BE7:BG7"/>
    <mergeCell ref="AM9:AN9"/>
    <mergeCell ref="AP9:AQ9"/>
    <mergeCell ref="AS9:AT9"/>
    <mergeCell ref="AV7:AX7"/>
    <mergeCell ref="AY7:BA7"/>
    <mergeCell ref="AV9:AW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sguidi</cp:lastModifiedBy>
  <cp:lastPrinted>2015-03-02T13:25:41Z</cp:lastPrinted>
  <dcterms:created xsi:type="dcterms:W3CDTF">2000-01-20T08:39:24Z</dcterms:created>
  <dcterms:modified xsi:type="dcterms:W3CDTF">2020-01-20T13:58:33Z</dcterms:modified>
</cp:coreProperties>
</file>